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1"/>
  </bookViews>
  <sheets>
    <sheet name="2004" sheetId="1" r:id="rId1"/>
    <sheet name="By FCI" sheetId="2" r:id="rId2"/>
    <sheet name="2008" sheetId="3" r:id="rId3"/>
    <sheet name="Schools sqft" sheetId="4" r:id="rId4"/>
  </sheets>
  <definedNames>
    <definedName name="_xlnm.Print_Area" localSheetId="1">'By FCI'!$A$1:$O$188</definedName>
  </definedNames>
  <calcPr fullCalcOnLoad="1"/>
</workbook>
</file>

<file path=xl/sharedStrings.xml><?xml version="1.0" encoding="utf-8"?>
<sst xmlns="http://schemas.openxmlformats.org/spreadsheetml/2006/main" count="3042" uniqueCount="804">
  <si>
    <t>Deferred Maintenance</t>
  </si>
  <si>
    <t>Priority I</t>
  </si>
  <si>
    <t>Priority II</t>
  </si>
  <si>
    <t>Priority III</t>
  </si>
  <si>
    <t>ADA</t>
  </si>
  <si>
    <t>Estimated Replacement Cost</t>
  </si>
  <si>
    <t>Total Deferred Maintenance Cost</t>
  </si>
  <si>
    <t>FCI</t>
  </si>
  <si>
    <t>A. B. Hill ES</t>
  </si>
  <si>
    <t>Alcy ES</t>
  </si>
  <si>
    <t>Alton ES</t>
  </si>
  <si>
    <t>Balmoral ES</t>
  </si>
  <si>
    <t>Berclair ES</t>
  </si>
  <si>
    <t>Bethel Grove ES</t>
  </si>
  <si>
    <t>Brookmeade ES</t>
  </si>
  <si>
    <t>Bruce ES</t>
  </si>
  <si>
    <t>Caldwell ES</t>
  </si>
  <si>
    <t>Carnes ES</t>
  </si>
  <si>
    <t>Charjean ES</t>
  </si>
  <si>
    <t>School Building</t>
  </si>
  <si>
    <t>Brownsville Rd ES</t>
  </si>
  <si>
    <t>Cherokee ES</t>
  </si>
  <si>
    <t>Coleman ES</t>
  </si>
  <si>
    <t>Cordova ES</t>
  </si>
  <si>
    <t>Corning ES</t>
  </si>
  <si>
    <t>Coro Lake ES</t>
  </si>
  <si>
    <t>Crump ES</t>
  </si>
  <si>
    <t>Cummings ES</t>
  </si>
  <si>
    <t>Delano ES</t>
  </si>
  <si>
    <t>Airways MS</t>
  </si>
  <si>
    <t>American Way MS</t>
  </si>
  <si>
    <t>B.T. Washington HS</t>
  </si>
  <si>
    <t>Bellevue MS</t>
  </si>
  <si>
    <t>Carver HS</t>
  </si>
  <si>
    <t>Central HS</t>
  </si>
  <si>
    <t>Chickasaw MS</t>
  </si>
  <si>
    <t>Colonial MS</t>
  </si>
  <si>
    <t>Cordova HS</t>
  </si>
  <si>
    <t>Cordova MS</t>
  </si>
  <si>
    <t>Corry MS</t>
  </si>
  <si>
    <t>Craigmont HS</t>
  </si>
  <si>
    <t>Craigmont MS</t>
  </si>
  <si>
    <t>Cypress MS</t>
  </si>
  <si>
    <t>Denver ES</t>
  </si>
  <si>
    <t>Double Tree ES</t>
  </si>
  <si>
    <t>Downtown ES</t>
  </si>
  <si>
    <t>Dunbar ES</t>
  </si>
  <si>
    <t>East HS</t>
  </si>
  <si>
    <t>Egypt ES</t>
  </si>
  <si>
    <t>Evans ES</t>
  </si>
  <si>
    <t>Fairley ES</t>
  </si>
  <si>
    <t>Fairley HS</t>
  </si>
  <si>
    <t>Fairview MS</t>
  </si>
  <si>
    <t>A. Maceo Walker MS</t>
  </si>
  <si>
    <t>Florida-Kansas ES</t>
  </si>
  <si>
    <t>Ford Road ES</t>
  </si>
  <si>
    <t>Fox Meadows ES</t>
  </si>
  <si>
    <t>Frayser ES</t>
  </si>
  <si>
    <t>Frayser HS</t>
  </si>
  <si>
    <t>Gardenview ES</t>
  </si>
  <si>
    <t>Georgia Avenue ES</t>
  </si>
  <si>
    <t>Germanshire ES</t>
  </si>
  <si>
    <t>Getwell ES</t>
  </si>
  <si>
    <t>Goodlett ES</t>
  </si>
  <si>
    <t>Gordon ES</t>
  </si>
  <si>
    <t>Graceland ES</t>
  </si>
  <si>
    <t>Grahamwood ES</t>
  </si>
  <si>
    <t>Grandview Hts. ES</t>
  </si>
  <si>
    <t>Graves ES</t>
  </si>
  <si>
    <t>Guthrie ES</t>
  </si>
  <si>
    <t>Geeter MS</t>
  </si>
  <si>
    <t>Georgian Hills ES</t>
  </si>
  <si>
    <t>Georgian Hills MS</t>
  </si>
  <si>
    <t>Hamilton ES</t>
  </si>
  <si>
    <t>Hanley ES</t>
  </si>
  <si>
    <t>Hawkins Mill ES</t>
  </si>
  <si>
    <t>Hickory Ridge ES</t>
  </si>
  <si>
    <t>Hollywood ES</t>
  </si>
  <si>
    <t>Holmes Road ES</t>
  </si>
  <si>
    <t>Idlewild ES</t>
  </si>
  <si>
    <t>Hamilton HS</t>
  </si>
  <si>
    <t>Hillcrest HS</t>
  </si>
  <si>
    <t>Hamilton MS</t>
  </si>
  <si>
    <t>Havenview MS</t>
  </si>
  <si>
    <t>Hickory Ridge MS</t>
  </si>
  <si>
    <t>Humes MS</t>
  </si>
  <si>
    <t>John P. Freeman MS</t>
  </si>
  <si>
    <t>Jackson ES</t>
  </si>
  <si>
    <t>Kate Bond ES</t>
  </si>
  <si>
    <t>Keystone ES</t>
  </si>
  <si>
    <t>Klondike ES</t>
  </si>
  <si>
    <t>Knight Road ES</t>
  </si>
  <si>
    <t>Kingsbury HS</t>
  </si>
  <si>
    <t>Kirby HS</t>
  </si>
  <si>
    <t>Kirby MS</t>
  </si>
  <si>
    <t>Lakeview ES</t>
  </si>
  <si>
    <t>Larose ES</t>
  </si>
  <si>
    <t>Lauderdale ES</t>
  </si>
  <si>
    <t>Lester ES</t>
  </si>
  <si>
    <t>Levi ES</t>
  </si>
  <si>
    <t>Lincoln ES</t>
  </si>
  <si>
    <t>Lucie E. Campbell ES</t>
  </si>
  <si>
    <t>Lanier MS</t>
  </si>
  <si>
    <t>Longview MS</t>
  </si>
  <si>
    <t>Manassas HS</t>
  </si>
  <si>
    <t>Melrose HS</t>
  </si>
  <si>
    <t>Mitchell HS</t>
  </si>
  <si>
    <t>Macon ES</t>
  </si>
  <si>
    <t>Magnolia ES</t>
  </si>
  <si>
    <t>Manor Lake ES</t>
  </si>
  <si>
    <t>Newberry ES</t>
  </si>
  <si>
    <t>Norris ES</t>
  </si>
  <si>
    <t>Oak Forest ES</t>
  </si>
  <si>
    <t>Oakhaven ES</t>
  </si>
  <si>
    <t>North Side HS</t>
  </si>
  <si>
    <t>Oakhaven HS</t>
  </si>
  <si>
    <t>Overton HS</t>
  </si>
  <si>
    <t>Oakshire ES</t>
  </si>
  <si>
    <t>Orleans ES</t>
  </si>
  <si>
    <t>Peabody ES</t>
  </si>
  <si>
    <t>Raleigh-Egypt HS</t>
  </si>
  <si>
    <t>Ridgeway HS</t>
  </si>
  <si>
    <t>Sheffield HS</t>
  </si>
  <si>
    <t>South Side HS</t>
  </si>
  <si>
    <t>Treadwell HS</t>
  </si>
  <si>
    <t>Westside HS</t>
  </si>
  <si>
    <t>Westwood HS</t>
  </si>
  <si>
    <t>White Station HS</t>
  </si>
  <si>
    <t>Whitehaven HS</t>
  </si>
  <si>
    <t>Wooddale HS</t>
  </si>
  <si>
    <t>Raleigh-Egypt MS</t>
  </si>
  <si>
    <t>Ridgeway MS</t>
  </si>
  <si>
    <t>Riverview MS</t>
  </si>
  <si>
    <t>Sherwood MS</t>
  </si>
  <si>
    <t>Vance MS</t>
  </si>
  <si>
    <t>White Station MS</t>
  </si>
  <si>
    <t>Wooddale MS</t>
  </si>
  <si>
    <t>Raineshaven ES</t>
  </si>
  <si>
    <t>Raleigh-Bartlett ES</t>
  </si>
  <si>
    <t>Richland ES</t>
  </si>
  <si>
    <t>Ridgeway ES</t>
  </si>
  <si>
    <t>Riverview ES</t>
  </si>
  <si>
    <t>Robert R. Church ES</t>
  </si>
  <si>
    <t>Ross ES</t>
  </si>
  <si>
    <t>Rozelle ES</t>
  </si>
  <si>
    <t>Scenic Hills ES</t>
  </si>
  <si>
    <t>Sea Isle ES</t>
  </si>
  <si>
    <t>Shady Grove ES</t>
  </si>
  <si>
    <t>Shannon ES</t>
  </si>
  <si>
    <t>Sharpe ES</t>
  </si>
  <si>
    <t>Sheffield ES</t>
  </si>
  <si>
    <t>Shelby Oaks ES</t>
  </si>
  <si>
    <t>Sherwood ES</t>
  </si>
  <si>
    <t>Snowden ES</t>
  </si>
  <si>
    <t>South Park ES</t>
  </si>
  <si>
    <t>Spring Hill ES</t>
  </si>
  <si>
    <t>Springdale ES</t>
  </si>
  <si>
    <t>Treadwell ES</t>
  </si>
  <si>
    <t>Vollentine ES</t>
  </si>
  <si>
    <t>Wells Station ES</t>
  </si>
  <si>
    <t>Westhaven ES</t>
  </si>
  <si>
    <t>Westside ES</t>
  </si>
  <si>
    <t>Westwood ES</t>
  </si>
  <si>
    <t>White Station ES</t>
  </si>
  <si>
    <t>Whitehaven ES</t>
  </si>
  <si>
    <t>White's Chapel ES</t>
  </si>
  <si>
    <t>Whitney ES</t>
  </si>
  <si>
    <t>Willow Oaks ES</t>
  </si>
  <si>
    <t>Winchester ES</t>
  </si>
  <si>
    <t>Windridge ES</t>
  </si>
  <si>
    <t>Grand Totals</t>
  </si>
  <si>
    <t>Avon-Lennox ES</t>
  </si>
  <si>
    <t>Cromwell ES</t>
  </si>
  <si>
    <t>Douglass ES</t>
  </si>
  <si>
    <t>Pyramid Academy</t>
  </si>
  <si>
    <t>Kingsbury ES</t>
  </si>
  <si>
    <t>Trezevant HS</t>
  </si>
  <si>
    <t>Shrine School</t>
  </si>
  <si>
    <t>Work completed or proposed</t>
  </si>
  <si>
    <t>SCHOOL NAME</t>
  </si>
  <si>
    <t>SCHOOL #</t>
  </si>
  <si>
    <t>DATE BUILT</t>
  </si>
  <si>
    <t>AREA NAME</t>
  </si>
  <si>
    <t>AREA</t>
  </si>
  <si>
    <t>A.B. HILL ELEMENTARY</t>
  </si>
  <si>
    <t>078</t>
  </si>
  <si>
    <t>ADMINISTRATION BLDG.</t>
  </si>
  <si>
    <t>155</t>
  </si>
  <si>
    <t>AIRWAYS  MIDDLE SCHOOL</t>
  </si>
  <si>
    <t>123</t>
  </si>
  <si>
    <t>1967</t>
  </si>
  <si>
    <t>ORIG. BLDG. #1</t>
  </si>
  <si>
    <t>ALCY ELEMENTARY</t>
  </si>
  <si>
    <t>070</t>
  </si>
  <si>
    <t>1969</t>
  </si>
  <si>
    <t>BLDG. ADD'N #2</t>
  </si>
  <si>
    <t>1964</t>
  </si>
  <si>
    <t>ALTON ELEMENTARY</t>
  </si>
  <si>
    <t>105</t>
  </si>
  <si>
    <t>ORIG.</t>
  </si>
  <si>
    <t>AVON ELEMENTARY</t>
  </si>
  <si>
    <t>001</t>
  </si>
  <si>
    <t>1955</t>
  </si>
  <si>
    <t>B. T. WASHINGTON STADIUM</t>
  </si>
  <si>
    <t>186</t>
  </si>
  <si>
    <t>1956</t>
  </si>
  <si>
    <t>BLDG. #2</t>
  </si>
  <si>
    <t>B.T. WASHINGTON STADIUM</t>
  </si>
  <si>
    <t>1959</t>
  </si>
  <si>
    <t>BLDG.  #4</t>
  </si>
  <si>
    <t>BALMORAL ELEMENTARY</t>
  </si>
  <si>
    <t>142</t>
  </si>
  <si>
    <t>BELLEVUE MIDDLE</t>
  </si>
  <si>
    <t>110</t>
  </si>
  <si>
    <t>1948</t>
  </si>
  <si>
    <t>1927</t>
  </si>
  <si>
    <t>1960</t>
  </si>
  <si>
    <t>BLDG. ADD'N #3</t>
  </si>
  <si>
    <t>1931</t>
  </si>
  <si>
    <t>BLDG. ADD'N #4</t>
  </si>
  <si>
    <t>BERCLAIR ELEMENTARY</t>
  </si>
  <si>
    <t>002</t>
  </si>
  <si>
    <t>BLDG. # 3</t>
  </si>
  <si>
    <t>1952</t>
  </si>
  <si>
    <t>BLDG. #1</t>
  </si>
  <si>
    <t>BERCLAIR MENTAL CENTER</t>
  </si>
  <si>
    <t>094</t>
  </si>
  <si>
    <t>1953</t>
  </si>
  <si>
    <t>BETHEL GROVE ELEMENTARY</t>
  </si>
  <si>
    <t>003</t>
  </si>
  <si>
    <t/>
  </si>
  <si>
    <t>BLDG. #4</t>
  </si>
  <si>
    <t>BLDG. #3</t>
  </si>
  <si>
    <t>1950</t>
  </si>
  <si>
    <t>BOOKER T. WASHINGTON</t>
  </si>
  <si>
    <t>148</t>
  </si>
  <si>
    <t>BLDG. ADD'N #12</t>
  </si>
  <si>
    <t>BOOKER T. WASHINGTON  HIGH</t>
  </si>
  <si>
    <t>BLDG. ADD'N #9</t>
  </si>
  <si>
    <t>BOOKER T. WASHINGTON HIGH</t>
  </si>
  <si>
    <t>BLDG. ADD'N #10</t>
  </si>
  <si>
    <t>1973</t>
  </si>
  <si>
    <t>BLDG. ADD'N #11</t>
  </si>
  <si>
    <t>BROOKEMEADE ELEMENTARY</t>
  </si>
  <si>
    <t>004</t>
  </si>
  <si>
    <t>1966</t>
  </si>
  <si>
    <t>BUILDING #2</t>
  </si>
  <si>
    <t>ORIGINAL BLDG.</t>
  </si>
  <si>
    <t>BROWNSVILLE RD. ELEMENTARY</t>
  </si>
  <si>
    <t>234</t>
  </si>
  <si>
    <t>ADD'N BLDG. #4</t>
  </si>
  <si>
    <t>0RIG. BLDG. #1</t>
  </si>
  <si>
    <t>1977</t>
  </si>
  <si>
    <t>BLDG. ADDN # 3</t>
  </si>
  <si>
    <t>BLDG. ADDN #2</t>
  </si>
  <si>
    <t>BRUCE ELEMENTARY</t>
  </si>
  <si>
    <t>005</t>
  </si>
  <si>
    <t>1980</t>
  </si>
  <si>
    <t>1907</t>
  </si>
  <si>
    <t>CALDWELL ELEMENTARY</t>
  </si>
  <si>
    <t>006</t>
  </si>
  <si>
    <t>ADD'N #3</t>
  </si>
  <si>
    <t>ADD'N #2</t>
  </si>
  <si>
    <t>ADD'N #4</t>
  </si>
  <si>
    <t>CARNES ELEMENTARY</t>
  </si>
  <si>
    <t>075</t>
  </si>
  <si>
    <t>1951</t>
  </si>
  <si>
    <t>1963</t>
  </si>
  <si>
    <t>BLDG. #6</t>
  </si>
  <si>
    <t>1958</t>
  </si>
  <si>
    <t>BLDG. #5</t>
  </si>
  <si>
    <t>CARVER HIGH SCHOOL</t>
  </si>
  <si>
    <t>125</t>
  </si>
  <si>
    <t>1971</t>
  </si>
  <si>
    <t>1976</t>
  </si>
  <si>
    <t>CENTRAL HIGH</t>
  </si>
  <si>
    <t>145</t>
  </si>
  <si>
    <t>BLDG.  ADD'N #3</t>
  </si>
  <si>
    <t>1909</t>
  </si>
  <si>
    <t>ORIG. BLDG.  #1</t>
  </si>
  <si>
    <t>1949</t>
  </si>
  <si>
    <t>CHARJEAN ELEMENTARY</t>
  </si>
  <si>
    <t>008</t>
  </si>
  <si>
    <t>1954</t>
  </si>
  <si>
    <t>CHEROKEE ELEMENTARY</t>
  </si>
  <si>
    <t>009</t>
  </si>
  <si>
    <t>BLDG. ADD'N #5</t>
  </si>
  <si>
    <t>CHICKSAW  MIDDLE</t>
  </si>
  <si>
    <t>213</t>
  </si>
  <si>
    <t>1970</t>
  </si>
  <si>
    <t>ORIG. #1</t>
  </si>
  <si>
    <t>COLEMAN ELEMENTARY</t>
  </si>
  <si>
    <t>231</t>
  </si>
  <si>
    <t>1985</t>
  </si>
  <si>
    <t>1910</t>
  </si>
  <si>
    <t>ORIG. BLDG. #5</t>
  </si>
  <si>
    <t>1974</t>
  </si>
  <si>
    <t>BLDG. ADD'N #6</t>
  </si>
  <si>
    <t>COLONIAL MIDDLE</t>
  </si>
  <si>
    <t>111</t>
  </si>
  <si>
    <t>ORIG. BLDG. #10</t>
  </si>
  <si>
    <t>BLDG. ADD'N #7</t>
  </si>
  <si>
    <t>1962</t>
  </si>
  <si>
    <t>BLDG. ADD'N #8</t>
  </si>
  <si>
    <t>CORNING ELEMENTARY</t>
  </si>
  <si>
    <t>124</t>
  </si>
  <si>
    <t>CORO LAKE ELEMENTARY</t>
  </si>
  <si>
    <t>226</t>
  </si>
  <si>
    <t>WING</t>
  </si>
  <si>
    <t>CORRY MIDDLE</t>
  </si>
  <si>
    <t>112</t>
  </si>
  <si>
    <t>CRAIGMONT HIGH</t>
  </si>
  <si>
    <t>222</t>
  </si>
  <si>
    <t>1978</t>
  </si>
  <si>
    <t>1979</t>
  </si>
  <si>
    <t>BLDG. ADDN #3</t>
  </si>
  <si>
    <t>CROMWELL ELEMENTARY</t>
  </si>
  <si>
    <t>093</t>
  </si>
  <si>
    <t>ORIGINAL</t>
  </si>
  <si>
    <t>CRUMP STADIUM</t>
  </si>
  <si>
    <t>180</t>
  </si>
  <si>
    <t>BLDG. #8</t>
  </si>
  <si>
    <t>1911</t>
  </si>
  <si>
    <t>BLDG. #9</t>
  </si>
  <si>
    <t>BLDG. #7</t>
  </si>
  <si>
    <t>CUMMINGS ELEMENTARY</t>
  </si>
  <si>
    <t>013</t>
  </si>
  <si>
    <t>1983</t>
  </si>
  <si>
    <t>1961</t>
  </si>
  <si>
    <t>BLDG. ADD'N #1</t>
  </si>
  <si>
    <t>CYPRESS JR</t>
  </si>
  <si>
    <t>121</t>
  </si>
  <si>
    <t>CYPRESS JR.</t>
  </si>
  <si>
    <t>1968</t>
  </si>
  <si>
    <t>DELANO ELEMENTARY</t>
  </si>
  <si>
    <t>014</t>
  </si>
  <si>
    <t>1957</t>
  </si>
  <si>
    <t>DENVER ELEMENTARY</t>
  </si>
  <si>
    <t>015</t>
  </si>
  <si>
    <t>BLDG #2</t>
  </si>
  <si>
    <t>DOUBLE TREE ELEMENTARY</t>
  </si>
  <si>
    <t>221</t>
  </si>
  <si>
    <t>DOUGLASS ELEMENTARY</t>
  </si>
  <si>
    <t>016</t>
  </si>
  <si>
    <t>DOUGLASS HIGH (CLOSED 1981)</t>
  </si>
  <si>
    <t>126</t>
  </si>
  <si>
    <t>BLDG.#1,2,3,4,5,6,7,8,9,10</t>
  </si>
  <si>
    <t>DRIVER ED. FACILITY</t>
  </si>
  <si>
    <t>159</t>
  </si>
  <si>
    <t>DUNBAR ELEMENTARY</t>
  </si>
  <si>
    <t>017</t>
  </si>
  <si>
    <t>1990</t>
  </si>
  <si>
    <t>1989</t>
  </si>
  <si>
    <t>DUNN ELEMENTARY</t>
  </si>
  <si>
    <t>018</t>
  </si>
  <si>
    <t>ADD'N</t>
  </si>
  <si>
    <t>EAST HIGH SCHOOL</t>
  </si>
  <si>
    <t>127</t>
  </si>
  <si>
    <t>1945</t>
  </si>
  <si>
    <t>EAST VOC. CENTER</t>
  </si>
  <si>
    <t>245</t>
  </si>
  <si>
    <t>EAST VO-TECH</t>
  </si>
  <si>
    <t>EGYPT EL.</t>
  </si>
  <si>
    <t>238</t>
  </si>
  <si>
    <t>BLDG. ADDN # 5</t>
  </si>
  <si>
    <t>EGYPT ELEMENTARY</t>
  </si>
  <si>
    <t>BLDG. ADDN #4</t>
  </si>
  <si>
    <t>ORIG, BLDG. #1</t>
  </si>
  <si>
    <t>EVANS ELEMENTARY</t>
  </si>
  <si>
    <t>074</t>
  </si>
  <si>
    <t>1965</t>
  </si>
  <si>
    <t>ADDITION #2</t>
  </si>
  <si>
    <t>FAIRGROUND STADIUM</t>
  </si>
  <si>
    <t>181</t>
  </si>
  <si>
    <t>FAIRGROUNDS STADIUM</t>
  </si>
  <si>
    <t>PRESSBOX</t>
  </si>
  <si>
    <t>BLDG. # 1</t>
  </si>
  <si>
    <t>FAIRLEY ELEMENTARY</t>
  </si>
  <si>
    <t>200</t>
  </si>
  <si>
    <t>ADDITION</t>
  </si>
  <si>
    <t>FAIRLEY HIGH SCHOOL</t>
  </si>
  <si>
    <t>210</t>
  </si>
  <si>
    <t>1972</t>
  </si>
  <si>
    <t>FAIRVIEW  MIDDLE SCHOOL</t>
  </si>
  <si>
    <t>113</t>
  </si>
  <si>
    <t>1930</t>
  </si>
  <si>
    <t>FAITH HERITAGE CHRISTIAN ACA.</t>
  </si>
  <si>
    <t>Original Bldg. #1</t>
  </si>
  <si>
    <t>FLORIDA ELEMENTARY</t>
  </si>
  <si>
    <t>020</t>
  </si>
  <si>
    <t>1942</t>
  </si>
  <si>
    <t>1924</t>
  </si>
  <si>
    <t>FORD ROAD ELEMENTARY</t>
  </si>
  <si>
    <t>162</t>
  </si>
  <si>
    <t>UNKNOWN</t>
  </si>
  <si>
    <t>ADD'N BLDG. #2</t>
  </si>
  <si>
    <t>ADD'N BLDG. #5</t>
  </si>
  <si>
    <t>ORIG. BLDG. #3</t>
  </si>
  <si>
    <t>FOX MEADOWS CENTER</t>
  </si>
  <si>
    <t>071</t>
  </si>
  <si>
    <t>ORIG. BLDG #1</t>
  </si>
  <si>
    <t>FRAYSER ELEMENTARY</t>
  </si>
  <si>
    <t>021</t>
  </si>
  <si>
    <t>ADD'N BLDG. #1</t>
  </si>
  <si>
    <t>FRAYSER HIGH SCHOOL</t>
  </si>
  <si>
    <t>128</t>
  </si>
  <si>
    <t>1938</t>
  </si>
  <si>
    <t>ADD'N BLDG. #3</t>
  </si>
  <si>
    <t>ADD'N BLDG. #6</t>
  </si>
  <si>
    <t>ADD'N BLDG. #7</t>
  </si>
  <si>
    <t>ADD'N BLDG. #9</t>
  </si>
  <si>
    <t>ADD'N BLDG. #8</t>
  </si>
  <si>
    <t>GARDENVIEW ELEMENTARY</t>
  </si>
  <si>
    <t>201</t>
  </si>
  <si>
    <t>1981</t>
  </si>
  <si>
    <t>GARDEVIEW ELEMENTARY</t>
  </si>
  <si>
    <t>GEETER JR.</t>
  </si>
  <si>
    <t>164</t>
  </si>
  <si>
    <t>1986</t>
  </si>
  <si>
    <t>BLDG. ADD'N</t>
  </si>
  <si>
    <t>GEORGIA AVE. ELEMENTARY</t>
  </si>
  <si>
    <t>022</t>
  </si>
  <si>
    <t>GEORGIAN HILLS ELEMENTARY</t>
  </si>
  <si>
    <t>023</t>
  </si>
  <si>
    <t>BLDG #3</t>
  </si>
  <si>
    <t>BLDG #5</t>
  </si>
  <si>
    <t>BLDG #1</t>
  </si>
  <si>
    <t>BLDG #6</t>
  </si>
  <si>
    <t>BLDG #4</t>
  </si>
  <si>
    <t>GEORGIAN HILLS JR.</t>
  </si>
  <si>
    <t>114</t>
  </si>
  <si>
    <t>GOODLETT ELEMENTARY</t>
  </si>
  <si>
    <t>083</t>
  </si>
  <si>
    <t>ADD'N BLDG.#2</t>
  </si>
  <si>
    <t>GORDON ELEMENTARY</t>
  </si>
  <si>
    <t>024</t>
  </si>
  <si>
    <t>NOT AVAILABLE</t>
  </si>
  <si>
    <t>GRACELAND ELEMENTARY</t>
  </si>
  <si>
    <t>202</t>
  </si>
  <si>
    <t>ORIG.  #1</t>
  </si>
  <si>
    <t>#2</t>
  </si>
  <si>
    <t>GRAHAMWOOD ELEMENTARY</t>
  </si>
  <si>
    <t>025</t>
  </si>
  <si>
    <t>GRAHMWOOD ELEMENTARY</t>
  </si>
  <si>
    <t>BLDG. ADDN #5</t>
  </si>
  <si>
    <t>GRAVES ELEMENTARY</t>
  </si>
  <si>
    <t>203</t>
  </si>
  <si>
    <t>GREEN HILL STADIUM</t>
  </si>
  <si>
    <t>182</t>
  </si>
  <si>
    <t>GREENHILL STADIUM</t>
  </si>
  <si>
    <t>GUTHRIE ELEMENTARY</t>
  </si>
  <si>
    <t>077</t>
  </si>
  <si>
    <t>HALLE STADIUM</t>
  </si>
  <si>
    <t>183</t>
  </si>
  <si>
    <t>HAMILTON ELEMENTARY</t>
  </si>
  <si>
    <t>027</t>
  </si>
  <si>
    <t>HAMILTON HIGH</t>
  </si>
  <si>
    <t>129</t>
  </si>
  <si>
    <t>HAMILTON MIDDLE</t>
  </si>
  <si>
    <t>161</t>
  </si>
  <si>
    <t>1940</t>
  </si>
  <si>
    <t>HAMITON MIDDLE</t>
  </si>
  <si>
    <t>HANELY ELEMENTARY</t>
  </si>
  <si>
    <t>028</t>
  </si>
  <si>
    <t>BLDG.#3</t>
  </si>
  <si>
    <t>HANLEY ELEMENTARY</t>
  </si>
  <si>
    <t>BLDG. # 2</t>
  </si>
  <si>
    <t>HAVENVIEW JR.</t>
  </si>
  <si>
    <t>204</t>
  </si>
  <si>
    <t>BLDG. # 5</t>
  </si>
  <si>
    <t>BLDG. # 4</t>
  </si>
  <si>
    <t>BLDG. # 6</t>
  </si>
  <si>
    <t>HAWKINS MILL ELEMENTARY</t>
  </si>
  <si>
    <t>072</t>
  </si>
  <si>
    <t>ORIG. BLDG.</t>
  </si>
  <si>
    <t>HILLCREST HIGH</t>
  </si>
  <si>
    <t>211</t>
  </si>
  <si>
    <t>BLDG.  #1</t>
  </si>
  <si>
    <t>HOLLYWOOD ELEMENTARY</t>
  </si>
  <si>
    <t>091</t>
  </si>
  <si>
    <t>1928</t>
  </si>
  <si>
    <t>1933</t>
  </si>
  <si>
    <t>BLDG. ADDN #6</t>
  </si>
  <si>
    <t>BLDG. ADD'N 8</t>
  </si>
  <si>
    <t>BLDG, ADDN #5</t>
  </si>
  <si>
    <t>HOLY NAMES ELEMENTARY</t>
  </si>
  <si>
    <t>561</t>
  </si>
  <si>
    <t>1935</t>
  </si>
  <si>
    <t>Bldg. #1</t>
  </si>
  <si>
    <t>HUMES MIDDLE SCHOOL</t>
  </si>
  <si>
    <t>130</t>
  </si>
  <si>
    <t>1926</t>
  </si>
  <si>
    <t>IDLEWILD ELEMENTARY</t>
  </si>
  <si>
    <t>029</t>
  </si>
  <si>
    <t>BLDG. ADD'N # 5</t>
  </si>
  <si>
    <t>1920</t>
  </si>
  <si>
    <t>IDLEWILD ELEMENTARY.</t>
  </si>
  <si>
    <t>1903</t>
  </si>
  <si>
    <t>INVENTORY CONTROL</t>
  </si>
  <si>
    <t>223</t>
  </si>
  <si>
    <t>J. P. FREEMAN ELEMENTARY</t>
  </si>
  <si>
    <t>089</t>
  </si>
  <si>
    <t>J.P. FREEMAN ELEMENTARY</t>
  </si>
  <si>
    <t>J.P. FREEMAN STADIUM</t>
  </si>
  <si>
    <t>096</t>
  </si>
  <si>
    <t>JACKSON ELEMENTARY</t>
  </si>
  <si>
    <t>030</t>
  </si>
  <si>
    <t>KANSAS ELEMENTARY</t>
  </si>
  <si>
    <t>031</t>
  </si>
  <si>
    <t>ORIGINAL BLDG. #1</t>
  </si>
  <si>
    <t>KANSAS VOC TECH</t>
  </si>
  <si>
    <t>246</t>
  </si>
  <si>
    <t>KINGSBURY ELEMENTARY</t>
  </si>
  <si>
    <t>032</t>
  </si>
  <si>
    <t>KINGSBURY HIGH</t>
  </si>
  <si>
    <t>131</t>
  </si>
  <si>
    <t>BLDG. ADD'N  #5</t>
  </si>
  <si>
    <t>BLDG. ADD'N#4</t>
  </si>
  <si>
    <t>BLDG ADD'N #6</t>
  </si>
  <si>
    <t>KINGSBURY MIDDLE</t>
  </si>
  <si>
    <t>119</t>
  </si>
  <si>
    <t>KINGSBURY VO-TECH</t>
  </si>
  <si>
    <t>247</t>
  </si>
  <si>
    <t>KLONDIKE ELEMENTARY</t>
  </si>
  <si>
    <t>080</t>
  </si>
  <si>
    <t>KNIGHT ROAD ELEMENTARY</t>
  </si>
  <si>
    <t>084</t>
  </si>
  <si>
    <t>LAKEVIEW ELEMENTARY</t>
  </si>
  <si>
    <t>166</t>
  </si>
  <si>
    <t>0RIG. BLDG. #2</t>
  </si>
  <si>
    <t>BLDG.  ADD'N</t>
  </si>
  <si>
    <t>LAMPLIGHTER MONTESSORI</t>
  </si>
  <si>
    <t>N/A</t>
  </si>
  <si>
    <t>LANIER JR.</t>
  </si>
  <si>
    <t>086</t>
  </si>
  <si>
    <t>LAROSE ELEMENTARY</t>
  </si>
  <si>
    <t>033</t>
  </si>
  <si>
    <t>LAUDERDALE ELEMENTARY</t>
  </si>
  <si>
    <t>062</t>
  </si>
  <si>
    <t>LAUDERDALE ELEMENTARY.</t>
  </si>
  <si>
    <t>1982</t>
  </si>
  <si>
    <t>LESTER ELEMENTARY</t>
  </si>
  <si>
    <t>044</t>
  </si>
  <si>
    <t>LEVI ELEMENTARY SCHOOL</t>
  </si>
  <si>
    <t>165</t>
  </si>
  <si>
    <t>LINCOLN ELEMENTARY</t>
  </si>
  <si>
    <t>081</t>
  </si>
  <si>
    <t>1923</t>
  </si>
  <si>
    <t>LINCOLN MIDDLE</t>
  </si>
  <si>
    <t>120</t>
  </si>
  <si>
    <t>1922</t>
  </si>
  <si>
    <t>BLDG. # 1,2,3,4,5,6,7</t>
  </si>
  <si>
    <t>LOCKE ELEMENTARY</t>
  </si>
  <si>
    <t>038</t>
  </si>
  <si>
    <t>LONGVIEW ELEMENTARY</t>
  </si>
  <si>
    <t>039</t>
  </si>
  <si>
    <t>BLDG. 1,2,3,4</t>
  </si>
  <si>
    <t>LONGVIEW MIDDLE</t>
  </si>
  <si>
    <t>115</t>
  </si>
  <si>
    <t>M. L.  KING CENTER</t>
  </si>
  <si>
    <t>116</t>
  </si>
  <si>
    <t>GYM</t>
  </si>
  <si>
    <t>M. L. KING CENTER</t>
  </si>
  <si>
    <t>M.L. KING CENTER</t>
  </si>
  <si>
    <t>MACON ROAD ELEMENTARY</t>
  </si>
  <si>
    <t>040</t>
  </si>
  <si>
    <t>MAGNOLIA  ELEMENTARY</t>
  </si>
  <si>
    <t>082</t>
  </si>
  <si>
    <t>MAGNOLIA ELEMENTARY</t>
  </si>
  <si>
    <t>BLDG.  ADD'N #2</t>
  </si>
  <si>
    <t>Maint.</t>
  </si>
  <si>
    <t>MAINTENANCE WAREHOUSE</t>
  </si>
  <si>
    <t>153</t>
  </si>
  <si>
    <t>MALLORY WAREHOUSE</t>
  </si>
  <si>
    <t>MANASSAS HIGH SCHOOL</t>
  </si>
  <si>
    <t>133</t>
  </si>
  <si>
    <t>1937</t>
  </si>
  <si>
    <t>ADD'N BLDG. #10</t>
  </si>
  <si>
    <t>MANOR LAKE ELEMENTARY</t>
  </si>
  <si>
    <t>225</t>
  </si>
  <si>
    <t>MELROSE HIGH</t>
  </si>
  <si>
    <t>134</t>
  </si>
  <si>
    <t>MELROSE STADIUM</t>
  </si>
  <si>
    <t>184</t>
  </si>
  <si>
    <t>MESSICK VO-TECH</t>
  </si>
  <si>
    <t>101</t>
  </si>
  <si>
    <t>MITCHELL  HIGH</t>
  </si>
  <si>
    <t>167</t>
  </si>
  <si>
    <t>MITCHELL HIGH</t>
  </si>
  <si>
    <t>BLDG. ADD'N # 9</t>
  </si>
  <si>
    <t>NEWBERRY ELEMENTARY</t>
  </si>
  <si>
    <t>087</t>
  </si>
  <si>
    <t>NORRIS ELEMENTARY</t>
  </si>
  <si>
    <t>045</t>
  </si>
  <si>
    <t>NORTH AREA OFFICE</t>
  </si>
  <si>
    <t>216</t>
  </si>
  <si>
    <t>1939</t>
  </si>
  <si>
    <t>NORTHSIDE HIGH SCHOOL</t>
  </si>
  <si>
    <t>144</t>
  </si>
  <si>
    <t>OAKHAVEN  HIGH</t>
  </si>
  <si>
    <t>107</t>
  </si>
  <si>
    <t>OAKHAVEN ELEMENTARY</t>
  </si>
  <si>
    <t>108</t>
  </si>
  <si>
    <t>OAKHAVEN HIGH</t>
  </si>
  <si>
    <t>BLDG. # 9</t>
  </si>
  <si>
    <t>BLDG. #10</t>
  </si>
  <si>
    <t>OAKSHIRE ELEMENTARY</t>
  </si>
  <si>
    <t>205</t>
  </si>
  <si>
    <t>OAKVILLE MENTAL HEALTH</t>
  </si>
  <si>
    <t>085</t>
  </si>
  <si>
    <t>BLDG. ADD'N#2</t>
  </si>
  <si>
    <t>ORLEANS ELEMENTARY</t>
  </si>
  <si>
    <t>043</t>
  </si>
  <si>
    <t>OVERTON HIGH</t>
  </si>
  <si>
    <t>147</t>
  </si>
  <si>
    <t>1975</t>
  </si>
  <si>
    <t>PEABODY ELEMENTARY</t>
  </si>
  <si>
    <t>046</t>
  </si>
  <si>
    <t>PYRAMID ACADEMY</t>
  </si>
  <si>
    <t>146</t>
  </si>
  <si>
    <t>BLDG. aDD'N #3</t>
  </si>
  <si>
    <t>RAINESHAVEN ELEMENTARY</t>
  </si>
  <si>
    <t>206</t>
  </si>
  <si>
    <t>RALEIGH BARTLETT</t>
  </si>
  <si>
    <t>232</t>
  </si>
  <si>
    <t>RALEIGH BARTLETT ELEMENTARY</t>
  </si>
  <si>
    <t>RALEIGH EGYPT HIGH</t>
  </si>
  <si>
    <t>241</t>
  </si>
  <si>
    <t>RALEIGH EGYPT JR.</t>
  </si>
  <si>
    <t>243</t>
  </si>
  <si>
    <t>RICHLAND ELEMENTARY</t>
  </si>
  <si>
    <t>050</t>
  </si>
  <si>
    <t>RIDGEWAY ELEMENTARY</t>
  </si>
  <si>
    <t>176</t>
  </si>
  <si>
    <t>RIDGEWAY HIGH</t>
  </si>
  <si>
    <t>157</t>
  </si>
  <si>
    <t>RIVERVIEW ELEMENTARY</t>
  </si>
  <si>
    <t>051</t>
  </si>
  <si>
    <t>RIVERVIEW MIDDLE</t>
  </si>
  <si>
    <t>122</t>
  </si>
  <si>
    <t>ROZELLE ELEMENTARY</t>
  </si>
  <si>
    <t>052</t>
  </si>
  <si>
    <t>1914</t>
  </si>
  <si>
    <t>SCENIC HILLS  ELEMENTARY</t>
  </si>
  <si>
    <t>233</t>
  </si>
  <si>
    <t>SCENIC HILLS ELEMENTARY</t>
  </si>
  <si>
    <t>SEA  ISLE ELEMENTARY</t>
  </si>
  <si>
    <t>053</t>
  </si>
  <si>
    <t>SEA ISLE ELEMENTARY</t>
  </si>
  <si>
    <t>SHADY GROVE ELEMENTARY</t>
  </si>
  <si>
    <t>058</t>
  </si>
  <si>
    <t>BLDG. #2 ADD'N</t>
  </si>
  <si>
    <t>SHANNON ELEMENTARY</t>
  </si>
  <si>
    <t>054</t>
  </si>
  <si>
    <t>SHARPE ELEMENTARY</t>
  </si>
  <si>
    <t>055</t>
  </si>
  <si>
    <t>1984</t>
  </si>
  <si>
    <t>SHEFFIELD ELEMENTARY</t>
  </si>
  <si>
    <t>174</t>
  </si>
  <si>
    <t>SHEFFIELD HIGH SCHOOL</t>
  </si>
  <si>
    <t>139</t>
  </si>
  <si>
    <t>SHEFFIELD SHRINE</t>
  </si>
  <si>
    <t>252</t>
  </si>
  <si>
    <t>SHEFFIELD VOC TECH</t>
  </si>
  <si>
    <t>248</t>
  </si>
  <si>
    <t>SHERWOOD ELEMENTARY</t>
  </si>
  <si>
    <t>056</t>
  </si>
  <si>
    <t>SHERWOOD MIDDLE</t>
  </si>
  <si>
    <t>118</t>
  </si>
  <si>
    <t>SNOWDEN JR HIGH</t>
  </si>
  <si>
    <t>092</t>
  </si>
  <si>
    <t>1921</t>
  </si>
  <si>
    <t>1992</t>
  </si>
  <si>
    <t>SNOWDEN JR.</t>
  </si>
  <si>
    <t>SOUTH AREA OFFICE</t>
  </si>
  <si>
    <t>218</t>
  </si>
  <si>
    <t>SOUTH PARK ELEMENTARY</t>
  </si>
  <si>
    <t>057</t>
  </si>
  <si>
    <t>SOUTHSIDE HIGH</t>
  </si>
  <si>
    <t>135</t>
  </si>
  <si>
    <t>BLDG. #2 &amp; 3</t>
  </si>
  <si>
    <t>SOUTHWEST VOC. TECH</t>
  </si>
  <si>
    <t>250</t>
  </si>
  <si>
    <t>SPRING HILL ELEMENTARY</t>
  </si>
  <si>
    <t>239</t>
  </si>
  <si>
    <t>ADDITIION</t>
  </si>
  <si>
    <t>SPRINGDALE ELEMENTARY</t>
  </si>
  <si>
    <t>059</t>
  </si>
  <si>
    <t>ST. JOSEPH ELEMENTARY</t>
  </si>
  <si>
    <t>STAFFORD ELEMENTARY</t>
  </si>
  <si>
    <t>011</t>
  </si>
  <si>
    <t>TEACHING &amp; LEARNING ACADEMY</t>
  </si>
  <si>
    <t>217</t>
  </si>
  <si>
    <t>BLDG. 2</t>
  </si>
  <si>
    <t>BLDG. 1</t>
  </si>
  <si>
    <t>BLDG. 3</t>
  </si>
  <si>
    <t>TREADWELL ELEMENTARY</t>
  </si>
  <si>
    <t>177</t>
  </si>
  <si>
    <t>TREADWELL HIGH</t>
  </si>
  <si>
    <t>104</t>
  </si>
  <si>
    <t>BLDG. # 8 ADD'N</t>
  </si>
  <si>
    <t>BLDG. #7 ADD'N</t>
  </si>
  <si>
    <t>BLDG. #6 ADD'N</t>
  </si>
  <si>
    <t>BLDG. #5 ADD'N</t>
  </si>
  <si>
    <t>BLDG. #4 ADD'N</t>
  </si>
  <si>
    <t>1943</t>
  </si>
  <si>
    <t>BLDG. # 1 ADD'N</t>
  </si>
  <si>
    <t>TREZEVANT HIGH SCHOOL</t>
  </si>
  <si>
    <t>136</t>
  </si>
  <si>
    <t>TREZEVANT VO-TECH</t>
  </si>
  <si>
    <t>249</t>
  </si>
  <si>
    <t>VANCE ANNEX</t>
  </si>
  <si>
    <t>333</t>
  </si>
  <si>
    <t>ORIG. BLDG.1928</t>
  </si>
  <si>
    <t>VANCE MIDDLE</t>
  </si>
  <si>
    <t>215</t>
  </si>
  <si>
    <t>VOLLENTINE ELEMENTARY</t>
  </si>
  <si>
    <t>061</t>
  </si>
  <si>
    <t>1936</t>
  </si>
  <si>
    <t>WALKER ELEMENTARY</t>
  </si>
  <si>
    <t>168</t>
  </si>
  <si>
    <t>WELL STATION ELEMENTARY</t>
  </si>
  <si>
    <t>063</t>
  </si>
  <si>
    <t>WELLS STATION ELEMENTARY</t>
  </si>
  <si>
    <t>ADDITON</t>
  </si>
  <si>
    <t>WESTHAVEN ELEMENTARY</t>
  </si>
  <si>
    <t>207</t>
  </si>
  <si>
    <t>WESTSIDE ELEMENTARY</t>
  </si>
  <si>
    <t>064</t>
  </si>
  <si>
    <t>WESTWOOD ELEMENTARY</t>
  </si>
  <si>
    <t>169</t>
  </si>
  <si>
    <t>WESTWOOD HIGH</t>
  </si>
  <si>
    <t>170</t>
  </si>
  <si>
    <t>ROTC BLDG. #7</t>
  </si>
  <si>
    <t>VO-TECH BLDG. #8</t>
  </si>
  <si>
    <t>BLDG. #11</t>
  </si>
  <si>
    <t>BLDG. #12</t>
  </si>
  <si>
    <t>BLDG. #13</t>
  </si>
  <si>
    <t>WHITE STATION ELEMENTARY</t>
  </si>
  <si>
    <t>065</t>
  </si>
  <si>
    <t>ORIG. #2</t>
  </si>
  <si>
    <t>WHITE STATION HIGH</t>
  </si>
  <si>
    <t>138</t>
  </si>
  <si>
    <t>WHITE STATION HIGH SCHOOL</t>
  </si>
  <si>
    <t>BLDG. # 3 ADD'N</t>
  </si>
  <si>
    <t>BLDG.  #7</t>
  </si>
  <si>
    <t>WHITE STATION MIDDLE</t>
  </si>
  <si>
    <t>117</t>
  </si>
  <si>
    <t>BLDG. # 2 ADD'N</t>
  </si>
  <si>
    <t>WHITEHAVEN ELEMENTARY</t>
  </si>
  <si>
    <t>208</t>
  </si>
  <si>
    <t>WHITEHAVEN HIGH</t>
  </si>
  <si>
    <t>212</t>
  </si>
  <si>
    <t>1995</t>
  </si>
  <si>
    <t>BLDG #8</t>
  </si>
  <si>
    <t>ALL-PURPOSES</t>
  </si>
  <si>
    <t>BLDG. #1 ORIG.</t>
  </si>
  <si>
    <t>WHITES CHAPEL ELEMENTARY</t>
  </si>
  <si>
    <t>227</t>
  </si>
  <si>
    <t>ORIG. # 1</t>
  </si>
  <si>
    <t>ORIG. #3</t>
  </si>
  <si>
    <t>WHITESTATION HIGH</t>
  </si>
  <si>
    <t>WHITNEY ELEMENTARY</t>
  </si>
  <si>
    <t>066</t>
  </si>
  <si>
    <t>WILLOW OAK ELEMENTARY</t>
  </si>
  <si>
    <t>067</t>
  </si>
  <si>
    <t>WILLOW OAKS ELEMENTARY</t>
  </si>
  <si>
    <t>WINCHESTER ELEMENTARY</t>
  </si>
  <si>
    <t>209</t>
  </si>
  <si>
    <t>WOODALE HIGH</t>
  </si>
  <si>
    <t>140</t>
  </si>
  <si>
    <t>WOODALE MIDDLE</t>
  </si>
  <si>
    <t>158</t>
  </si>
  <si>
    <t># 2 ADD'N</t>
  </si>
  <si>
    <t>150 $/sqft</t>
  </si>
  <si>
    <t>Building Sqft</t>
  </si>
  <si>
    <t>Total Deferred Maintenance Cost 2004</t>
  </si>
  <si>
    <t>Total Deferred Maintenance Cost 2008</t>
  </si>
  <si>
    <t>FCI 2004</t>
  </si>
  <si>
    <t>FCI 2008</t>
  </si>
  <si>
    <t xml:space="preserve">North Area </t>
  </si>
  <si>
    <t>Stafford</t>
  </si>
  <si>
    <t>Raineswood Trn</t>
  </si>
  <si>
    <t>Sheffield CTC</t>
  </si>
  <si>
    <t>Kansas CTC</t>
  </si>
  <si>
    <t>East CTC</t>
  </si>
  <si>
    <t>Kingsbury CTC</t>
  </si>
  <si>
    <t>Trezevant CTC</t>
  </si>
  <si>
    <t>Southwest CTC</t>
  </si>
  <si>
    <t>Bond Bldg</t>
  </si>
  <si>
    <t>Macon High ACDY</t>
  </si>
  <si>
    <t>FCI=DMC/RC</t>
  </si>
  <si>
    <t>Deferred Maintenance Cost (DMC)</t>
  </si>
  <si>
    <t>Estimated Replacement Cost (RC)</t>
  </si>
  <si>
    <t>King Cultural (first floor)</t>
  </si>
  <si>
    <t>Total Deferred Maintenance Cost 2008/ADA</t>
  </si>
  <si>
    <t>FCI 2010</t>
  </si>
  <si>
    <t>Draft</t>
  </si>
  <si>
    <t>Total Deferred Maintenace Cost 2010/ADA</t>
  </si>
  <si>
    <t>Messick VT</t>
  </si>
  <si>
    <t>TLA</t>
  </si>
  <si>
    <t>City University</t>
  </si>
  <si>
    <t>Brewster Elem</t>
  </si>
  <si>
    <t>Chimney Rock El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</si>
</sst>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h:mm:ss\ AM/PM"/>
    <numFmt numFmtId="167" formatCode="00000"/>
    <numFmt numFmtId="168" formatCode="&quot;$&quot;#,##0.00"/>
    <numFmt numFmtId="169" formatCode="&quot;$&quot;#,##0.000_);[Red]\(&quot;$&quot;#,##0.000\)"/>
    <numFmt numFmtId="170" formatCode="#,##0.000_);[Red]\(#,##0.000\)"/>
  </numFmts>
  <fonts count="4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399930238723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6" fontId="1" fillId="0" borderId="10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6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6" fontId="1" fillId="33" borderId="10" xfId="0" applyNumberFormat="1" applyFont="1" applyFill="1" applyBorder="1" applyAlignment="1">
      <alignment/>
    </xf>
    <xf numFmtId="10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/>
    </xf>
    <xf numFmtId="6" fontId="1" fillId="33" borderId="11" xfId="0" applyNumberFormat="1" applyFont="1" applyFill="1" applyBorder="1" applyAlignment="1">
      <alignment/>
    </xf>
    <xf numFmtId="10" fontId="1" fillId="33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6" fontId="2" fillId="33" borderId="10" xfId="0" applyNumberFormat="1" applyFont="1" applyFill="1" applyBorder="1" applyAlignment="1">
      <alignment/>
    </xf>
    <xf numFmtId="10" fontId="2" fillId="33" borderId="10" xfId="0" applyNumberFormat="1" applyFont="1" applyFill="1" applyBorder="1" applyAlignment="1">
      <alignment/>
    </xf>
    <xf numFmtId="6" fontId="1" fillId="0" borderId="12" xfId="0" applyNumberFormat="1" applyFont="1" applyBorder="1" applyAlignment="1">
      <alignment/>
    </xf>
    <xf numFmtId="10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vertical="center"/>
    </xf>
    <xf numFmtId="6" fontId="1" fillId="0" borderId="12" xfId="0" applyNumberFormat="1" applyFont="1" applyBorder="1" applyAlignment="1">
      <alignment/>
    </xf>
    <xf numFmtId="0" fontId="4" fillId="34" borderId="13" xfId="55" applyFont="1" applyFill="1" applyBorder="1" applyAlignment="1">
      <alignment horizontal="center"/>
      <protection/>
    </xf>
    <xf numFmtId="0" fontId="4" fillId="0" borderId="14" xfId="55" applyFont="1" applyFill="1" applyBorder="1" applyAlignment="1">
      <alignment horizontal="center" wrapText="1"/>
      <protection/>
    </xf>
    <xf numFmtId="0" fontId="4" fillId="0" borderId="0" xfId="55" applyAlignment="1">
      <alignment horizontal="center"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6" fontId="6" fillId="0" borderId="10" xfId="0" applyNumberFormat="1" applyFont="1" applyBorder="1" applyAlignment="1">
      <alignment/>
    </xf>
    <xf numFmtId="6" fontId="6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6" fontId="6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6" fontId="6" fillId="0" borderId="11" xfId="0" applyNumberFormat="1" applyFont="1" applyBorder="1" applyAlignment="1">
      <alignment/>
    </xf>
    <xf numFmtId="0" fontId="6" fillId="33" borderId="12" xfId="0" applyFont="1" applyFill="1" applyBorder="1" applyAlignment="1">
      <alignment/>
    </xf>
    <xf numFmtId="6" fontId="6" fillId="33" borderId="12" xfId="0" applyNumberFormat="1" applyFont="1" applyFill="1" applyBorder="1" applyAlignment="1">
      <alignment/>
    </xf>
    <xf numFmtId="6" fontId="6" fillId="0" borderId="12" xfId="0" applyNumberFormat="1" applyFont="1" applyBorder="1" applyAlignment="1">
      <alignment/>
    </xf>
    <xf numFmtId="10" fontId="6" fillId="33" borderId="0" xfId="0" applyNumberFormat="1" applyFont="1" applyFill="1" applyBorder="1" applyAlignment="1">
      <alignment/>
    </xf>
    <xf numFmtId="6" fontId="6" fillId="0" borderId="0" xfId="0" applyNumberFormat="1" applyFont="1" applyAlignment="1">
      <alignment/>
    </xf>
    <xf numFmtId="10" fontId="6" fillId="35" borderId="0" xfId="0" applyNumberFormat="1" applyFont="1" applyFill="1" applyBorder="1" applyAlignment="1">
      <alignment/>
    </xf>
    <xf numFmtId="10" fontId="6" fillId="33" borderId="15" xfId="0" applyNumberFormat="1" applyFont="1" applyFill="1" applyBorder="1" applyAlignment="1">
      <alignment/>
    </xf>
    <xf numFmtId="10" fontId="6" fillId="36" borderId="10" xfId="0" applyNumberFormat="1" applyFont="1" applyFill="1" applyBorder="1" applyAlignment="1">
      <alignment/>
    </xf>
    <xf numFmtId="9" fontId="6" fillId="33" borderId="15" xfId="0" applyNumberFormat="1" applyFont="1" applyFill="1" applyBorder="1" applyAlignment="1">
      <alignment/>
    </xf>
    <xf numFmtId="9" fontId="6" fillId="36" borderId="10" xfId="0" applyNumberFormat="1" applyFont="1" applyFill="1" applyBorder="1" applyAlignment="1">
      <alignment/>
    </xf>
    <xf numFmtId="6" fontId="6" fillId="37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6" fontId="6" fillId="35" borderId="10" xfId="0" applyNumberFormat="1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10" fontId="6" fillId="33" borderId="0" xfId="0" applyNumberFormat="1" applyFont="1" applyFill="1" applyAlignment="1">
      <alignment/>
    </xf>
    <xf numFmtId="0" fontId="6" fillId="0" borderId="15" xfId="0" applyFont="1" applyBorder="1" applyAlignment="1">
      <alignment/>
    </xf>
    <xf numFmtId="10" fontId="6" fillId="35" borderId="15" xfId="0" applyNumberFormat="1" applyFont="1" applyFill="1" applyBorder="1" applyAlignment="1">
      <alignment/>
    </xf>
    <xf numFmtId="6" fontId="6" fillId="35" borderId="16" xfId="0" applyNumberFormat="1" applyFont="1" applyFill="1" applyBorder="1" applyAlignment="1">
      <alignment/>
    </xf>
    <xf numFmtId="6" fontId="6" fillId="35" borderId="12" xfId="0" applyNumberFormat="1" applyFont="1" applyFill="1" applyBorder="1" applyAlignment="1">
      <alignment/>
    </xf>
    <xf numFmtId="6" fontId="6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168" fontId="6" fillId="35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164" fontId="6" fillId="0" borderId="10" xfId="0" applyNumberFormat="1" applyFont="1" applyBorder="1" applyAlignment="1">
      <alignment/>
    </xf>
    <xf numFmtId="0" fontId="5" fillId="36" borderId="10" xfId="0" applyFont="1" applyFill="1" applyBorder="1" applyAlignment="1">
      <alignment horizontal="center" vertical="center" wrapText="1"/>
    </xf>
    <xf numFmtId="10" fontId="6" fillId="38" borderId="10" xfId="0" applyNumberFormat="1" applyFont="1" applyFill="1" applyBorder="1" applyAlignment="1">
      <alignment/>
    </xf>
    <xf numFmtId="9" fontId="6" fillId="38" borderId="10" xfId="0" applyNumberFormat="1" applyFont="1" applyFill="1" applyBorder="1" applyAlignment="1">
      <alignment/>
    </xf>
    <xf numFmtId="0" fontId="6" fillId="38" borderId="0" xfId="0" applyFont="1" applyFill="1" applyAlignment="1">
      <alignment/>
    </xf>
    <xf numFmtId="3" fontId="6" fillId="37" borderId="10" xfId="0" applyNumberFormat="1" applyFont="1" applyFill="1" applyBorder="1" applyAlignment="1">
      <alignment/>
    </xf>
    <xf numFmtId="3" fontId="6" fillId="37" borderId="10" xfId="0" applyNumberFormat="1" applyFont="1" applyFill="1" applyBorder="1" applyAlignment="1">
      <alignment horizontal="right"/>
    </xf>
    <xf numFmtId="0" fontId="6" fillId="0" borderId="12" xfId="0" applyFont="1" applyBorder="1" applyAlignment="1">
      <alignment/>
    </xf>
    <xf numFmtId="0" fontId="6" fillId="33" borderId="11" xfId="0" applyFont="1" applyFill="1" applyBorder="1" applyAlignment="1">
      <alignment/>
    </xf>
    <xf numFmtId="6" fontId="6" fillId="33" borderId="11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wrapText="1"/>
    </xf>
    <xf numFmtId="0" fontId="0" fillId="0" borderId="12" xfId="0" applyBorder="1" applyAlignment="1">
      <alignment wrapText="1"/>
    </xf>
    <xf numFmtId="0" fontId="5" fillId="36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1"/>
  <sheetViews>
    <sheetView zoomScalePageLayoutView="0" workbookViewId="0" topLeftCell="A148">
      <selection activeCell="A1" sqref="A1:A2"/>
    </sheetView>
  </sheetViews>
  <sheetFormatPr defaultColWidth="9.140625" defaultRowHeight="12.75"/>
  <cols>
    <col min="1" max="1" width="15.421875" style="0" bestFit="1" customWidth="1"/>
    <col min="2" max="2" width="12.421875" style="0" bestFit="1" customWidth="1"/>
    <col min="3" max="3" width="11.421875" style="0" customWidth="1"/>
    <col min="4" max="5" width="11.421875" style="0" bestFit="1" customWidth="1"/>
    <col min="6" max="6" width="15.7109375" style="0" bestFit="1" customWidth="1"/>
    <col min="7" max="7" width="16.00390625" style="0" bestFit="1" customWidth="1"/>
    <col min="8" max="8" width="6.28125" style="0" bestFit="1" customWidth="1"/>
  </cols>
  <sheetData>
    <row r="1" spans="1:8" ht="25.5" customHeight="1">
      <c r="A1" s="80" t="s">
        <v>19</v>
      </c>
      <c r="B1" s="82" t="s">
        <v>0</v>
      </c>
      <c r="C1" s="83"/>
      <c r="D1" s="83"/>
      <c r="E1" s="83"/>
      <c r="F1" s="78" t="s">
        <v>6</v>
      </c>
      <c r="G1" s="78" t="s">
        <v>5</v>
      </c>
      <c r="H1" s="78" t="s">
        <v>7</v>
      </c>
    </row>
    <row r="2" spans="1:8" ht="27.75" customHeight="1">
      <c r="A2" s="81"/>
      <c r="B2" s="9" t="s">
        <v>1</v>
      </c>
      <c r="C2" s="9" t="s">
        <v>2</v>
      </c>
      <c r="D2" s="9" t="s">
        <v>3</v>
      </c>
      <c r="E2" s="9" t="s">
        <v>4</v>
      </c>
      <c r="F2" s="79"/>
      <c r="G2" s="79"/>
      <c r="H2" s="79"/>
    </row>
    <row r="3" spans="1:8" ht="12.75">
      <c r="A3" s="10" t="s">
        <v>136</v>
      </c>
      <c r="B3" s="11">
        <v>126510</v>
      </c>
      <c r="C3" s="11">
        <v>836050</v>
      </c>
      <c r="D3" s="11">
        <v>235750</v>
      </c>
      <c r="E3" s="11">
        <v>430550</v>
      </c>
      <c r="F3" s="11">
        <f aca="true" t="shared" si="0" ref="F3:F34">SUM(B3:E3)</f>
        <v>1628860</v>
      </c>
      <c r="G3" s="11">
        <v>33256800</v>
      </c>
      <c r="H3" s="12">
        <v>0.0168</v>
      </c>
    </row>
    <row r="4" spans="1:8" ht="12.75">
      <c r="A4" s="5" t="s">
        <v>129</v>
      </c>
      <c r="B4" s="2">
        <v>63070</v>
      </c>
      <c r="C4" s="2">
        <v>575</v>
      </c>
      <c r="D4" s="2">
        <v>0</v>
      </c>
      <c r="E4" s="2">
        <v>412800</v>
      </c>
      <c r="F4" s="6">
        <f t="shared" si="0"/>
        <v>476445</v>
      </c>
      <c r="G4" s="2">
        <v>42120000</v>
      </c>
      <c r="H4" s="3">
        <v>0.0113</v>
      </c>
    </row>
    <row r="5" spans="1:8" ht="12.75">
      <c r="A5" s="10" t="s">
        <v>169</v>
      </c>
      <c r="B5" s="11">
        <v>0</v>
      </c>
      <c r="C5" s="11">
        <v>20125</v>
      </c>
      <c r="D5" s="11">
        <v>22770</v>
      </c>
      <c r="E5" s="11">
        <v>0</v>
      </c>
      <c r="F5" s="11">
        <f t="shared" si="0"/>
        <v>42895</v>
      </c>
      <c r="G5" s="11">
        <v>13474240</v>
      </c>
      <c r="H5" s="12">
        <v>0</v>
      </c>
    </row>
    <row r="6" spans="1:8" ht="12.75">
      <c r="A6" s="4" t="s">
        <v>168</v>
      </c>
      <c r="B6" s="2">
        <v>1464986</v>
      </c>
      <c r="C6" s="2">
        <v>334995</v>
      </c>
      <c r="D6" s="2">
        <v>656650</v>
      </c>
      <c r="E6" s="2">
        <v>241893</v>
      </c>
      <c r="F6" s="2">
        <f t="shared" si="0"/>
        <v>2698524</v>
      </c>
      <c r="G6" s="2">
        <v>13917440</v>
      </c>
      <c r="H6" s="3">
        <v>0.1226</v>
      </c>
    </row>
    <row r="7" spans="1:8" ht="12.75">
      <c r="A7" s="10" t="s">
        <v>167</v>
      </c>
      <c r="B7" s="11">
        <v>2102737</v>
      </c>
      <c r="C7" s="11">
        <v>82915</v>
      </c>
      <c r="D7" s="11">
        <v>16215</v>
      </c>
      <c r="E7" s="11">
        <v>143880</v>
      </c>
      <c r="F7" s="11">
        <f t="shared" si="0"/>
        <v>2345747</v>
      </c>
      <c r="G7" s="11">
        <v>11895840</v>
      </c>
      <c r="H7" s="12">
        <v>0.1889</v>
      </c>
    </row>
    <row r="8" spans="1:8" ht="12.75">
      <c r="A8" s="4" t="s">
        <v>166</v>
      </c>
      <c r="B8" s="2">
        <v>2301823</v>
      </c>
      <c r="C8" s="2">
        <v>242050</v>
      </c>
      <c r="D8" s="2">
        <v>497950</v>
      </c>
      <c r="E8" s="2">
        <v>250200</v>
      </c>
      <c r="F8" s="2">
        <f t="shared" si="0"/>
        <v>3292023</v>
      </c>
      <c r="G8" s="2">
        <v>10236640</v>
      </c>
      <c r="H8" s="3">
        <v>0.2493</v>
      </c>
    </row>
    <row r="9" spans="1:8" ht="12.75">
      <c r="A9" s="10" t="s">
        <v>165</v>
      </c>
      <c r="B9" s="11">
        <v>36016</v>
      </c>
      <c r="C9" s="11">
        <v>133544</v>
      </c>
      <c r="D9" s="11">
        <v>0</v>
      </c>
      <c r="E9" s="11">
        <v>39240</v>
      </c>
      <c r="F9" s="11">
        <f t="shared" si="0"/>
        <v>208800</v>
      </c>
      <c r="G9" s="11">
        <v>7765120</v>
      </c>
      <c r="H9" s="12">
        <v>0.0097</v>
      </c>
    </row>
    <row r="10" spans="1:8" ht="12.75">
      <c r="A10" s="5" t="s">
        <v>128</v>
      </c>
      <c r="B10" s="2">
        <v>233949</v>
      </c>
      <c r="C10" s="2">
        <v>1323229</v>
      </c>
      <c r="D10" s="2">
        <v>388262</v>
      </c>
      <c r="E10" s="2">
        <v>475000</v>
      </c>
      <c r="F10" s="6">
        <f t="shared" si="0"/>
        <v>2420440</v>
      </c>
      <c r="G10" s="2">
        <v>41899680</v>
      </c>
      <c r="H10" s="3">
        <v>0.0169</v>
      </c>
    </row>
    <row r="11" spans="1:8" ht="12.75">
      <c r="A11" s="10" t="s">
        <v>164</v>
      </c>
      <c r="B11" s="11">
        <v>270306</v>
      </c>
      <c r="C11" s="11">
        <v>9775</v>
      </c>
      <c r="D11" s="11">
        <v>22425</v>
      </c>
      <c r="E11" s="11">
        <v>528946</v>
      </c>
      <c r="F11" s="11">
        <f t="shared" si="0"/>
        <v>831452</v>
      </c>
      <c r="G11" s="11">
        <v>11972400</v>
      </c>
      <c r="H11" s="12">
        <v>0.0668</v>
      </c>
    </row>
    <row r="12" spans="1:8" ht="12.75">
      <c r="A12" s="5" t="s">
        <v>135</v>
      </c>
      <c r="B12" s="2">
        <v>0</v>
      </c>
      <c r="C12" s="2">
        <v>0</v>
      </c>
      <c r="D12" s="2">
        <v>0</v>
      </c>
      <c r="E12" s="2">
        <v>0</v>
      </c>
      <c r="F12" s="6">
        <f t="shared" si="0"/>
        <v>0</v>
      </c>
      <c r="G12" s="2">
        <v>14603580</v>
      </c>
      <c r="H12" s="3">
        <v>0</v>
      </c>
    </row>
    <row r="13" spans="1:8" ht="12.75">
      <c r="A13" s="10" t="s">
        <v>127</v>
      </c>
      <c r="B13" s="11">
        <v>2027275</v>
      </c>
      <c r="C13" s="11">
        <v>292836</v>
      </c>
      <c r="D13" s="11">
        <v>4820754</v>
      </c>
      <c r="E13" s="11">
        <v>728000</v>
      </c>
      <c r="F13" s="11">
        <f t="shared" si="0"/>
        <v>7868865</v>
      </c>
      <c r="G13" s="11">
        <v>39169080</v>
      </c>
      <c r="H13" s="12">
        <v>0.0728</v>
      </c>
    </row>
    <row r="14" spans="1:8" ht="12.75">
      <c r="A14" s="4" t="s">
        <v>163</v>
      </c>
      <c r="B14" s="2">
        <v>18450</v>
      </c>
      <c r="C14" s="2">
        <v>9775</v>
      </c>
      <c r="D14" s="2">
        <v>22425</v>
      </c>
      <c r="E14" s="2">
        <v>0</v>
      </c>
      <c r="F14" s="2">
        <f t="shared" si="0"/>
        <v>50650</v>
      </c>
      <c r="G14" s="2">
        <v>12227200</v>
      </c>
      <c r="H14" s="3">
        <v>0.0059</v>
      </c>
    </row>
    <row r="15" spans="1:8" ht="12.75">
      <c r="A15" s="10" t="s">
        <v>126</v>
      </c>
      <c r="B15" s="11">
        <v>363446</v>
      </c>
      <c r="C15" s="11">
        <v>1204838</v>
      </c>
      <c r="D15" s="11">
        <v>785804</v>
      </c>
      <c r="E15" s="11">
        <v>316736</v>
      </c>
      <c r="F15" s="11">
        <f t="shared" si="0"/>
        <v>2670824</v>
      </c>
      <c r="G15" s="11">
        <v>32641560</v>
      </c>
      <c r="H15" s="12">
        <v>0.02</v>
      </c>
    </row>
    <row r="16" spans="1:8" ht="12.75">
      <c r="A16" s="5" t="s">
        <v>162</v>
      </c>
      <c r="B16" s="2">
        <v>167733</v>
      </c>
      <c r="C16" s="2">
        <v>126313</v>
      </c>
      <c r="D16" s="2">
        <v>675729</v>
      </c>
      <c r="E16" s="2">
        <v>382590</v>
      </c>
      <c r="F16" s="6">
        <f t="shared" si="0"/>
        <v>1352365</v>
      </c>
      <c r="G16" s="2">
        <v>12388480</v>
      </c>
      <c r="H16" s="3">
        <v>0.0444</v>
      </c>
    </row>
    <row r="17" spans="1:8" ht="12.75">
      <c r="A17" s="10" t="s">
        <v>125</v>
      </c>
      <c r="B17" s="11">
        <v>804195</v>
      </c>
      <c r="C17" s="11">
        <v>107882</v>
      </c>
      <c r="D17" s="11">
        <v>0</v>
      </c>
      <c r="E17" s="11">
        <v>0</v>
      </c>
      <c r="F17" s="11">
        <f t="shared" si="0"/>
        <v>912077</v>
      </c>
      <c r="G17" s="11">
        <v>24093360</v>
      </c>
      <c r="H17" s="12">
        <v>0.0334</v>
      </c>
    </row>
    <row r="18" spans="1:8" ht="12.75">
      <c r="A18" s="4" t="s">
        <v>161</v>
      </c>
      <c r="B18" s="2">
        <v>434340</v>
      </c>
      <c r="C18" s="2">
        <v>24208</v>
      </c>
      <c r="D18" s="2">
        <v>17250</v>
      </c>
      <c r="E18" s="2">
        <v>200000</v>
      </c>
      <c r="F18" s="2">
        <f t="shared" si="0"/>
        <v>675798</v>
      </c>
      <c r="G18" s="2">
        <v>7915840</v>
      </c>
      <c r="H18" s="3">
        <v>0.0801</v>
      </c>
    </row>
    <row r="19" spans="1:8" ht="12.75">
      <c r="A19" s="10" t="s">
        <v>160</v>
      </c>
      <c r="B19" s="11">
        <v>242773</v>
      </c>
      <c r="C19" s="11">
        <v>711569</v>
      </c>
      <c r="D19" s="11">
        <v>704161</v>
      </c>
      <c r="E19" s="11">
        <v>210370</v>
      </c>
      <c r="F19" s="11">
        <f t="shared" si="0"/>
        <v>1868873</v>
      </c>
      <c r="G19" s="11">
        <v>10880000</v>
      </c>
      <c r="H19" s="12">
        <v>0.0416</v>
      </c>
    </row>
    <row r="20" spans="1:8" ht="12.75">
      <c r="A20" s="4" t="s">
        <v>159</v>
      </c>
      <c r="B20" s="2">
        <v>82423</v>
      </c>
      <c r="C20" s="2">
        <v>33350</v>
      </c>
      <c r="D20" s="2">
        <v>2300</v>
      </c>
      <c r="E20" s="2">
        <v>10900</v>
      </c>
      <c r="F20" s="2">
        <f t="shared" si="0"/>
        <v>128973</v>
      </c>
      <c r="G20" s="2">
        <v>11109600</v>
      </c>
      <c r="H20" s="3">
        <v>0.0084</v>
      </c>
    </row>
    <row r="21" spans="1:8" ht="12.75">
      <c r="A21" s="10" t="s">
        <v>158</v>
      </c>
      <c r="B21" s="11">
        <v>1438843</v>
      </c>
      <c r="C21" s="11">
        <v>34098</v>
      </c>
      <c r="D21" s="11">
        <v>54338</v>
      </c>
      <c r="E21" s="11">
        <v>74120</v>
      </c>
      <c r="F21" s="11">
        <f t="shared" si="0"/>
        <v>1601399</v>
      </c>
      <c r="G21" s="11">
        <v>18024000</v>
      </c>
      <c r="H21" s="12">
        <v>0.0839</v>
      </c>
    </row>
    <row r="22" spans="1:8" ht="12.75">
      <c r="A22" s="5" t="s">
        <v>134</v>
      </c>
      <c r="B22" s="2">
        <v>390971</v>
      </c>
      <c r="C22" s="2">
        <v>216034</v>
      </c>
      <c r="D22" s="2">
        <v>793211</v>
      </c>
      <c r="E22" s="2">
        <v>192930</v>
      </c>
      <c r="F22" s="6">
        <f t="shared" si="0"/>
        <v>1593146</v>
      </c>
      <c r="G22" s="2">
        <v>27054000</v>
      </c>
      <c r="H22" s="3">
        <v>0.0216</v>
      </c>
    </row>
    <row r="23" spans="1:8" ht="12.75">
      <c r="A23" s="10" t="s">
        <v>176</v>
      </c>
      <c r="B23" s="11">
        <v>699033</v>
      </c>
      <c r="C23" s="11">
        <v>3960888</v>
      </c>
      <c r="D23" s="11">
        <v>535153</v>
      </c>
      <c r="E23" s="11">
        <v>700000</v>
      </c>
      <c r="F23" s="11">
        <f t="shared" si="0"/>
        <v>5895074</v>
      </c>
      <c r="G23" s="11">
        <v>48017340</v>
      </c>
      <c r="H23" s="12">
        <v>0.0291</v>
      </c>
    </row>
    <row r="24" spans="1:8" ht="12.75">
      <c r="A24" s="4" t="s">
        <v>124</v>
      </c>
      <c r="B24" s="2">
        <v>1904143</v>
      </c>
      <c r="C24" s="2">
        <v>8482228</v>
      </c>
      <c r="D24" s="2">
        <v>2760</v>
      </c>
      <c r="E24" s="2">
        <v>750000</v>
      </c>
      <c r="F24" s="2">
        <f t="shared" si="0"/>
        <v>11139131</v>
      </c>
      <c r="G24" s="2">
        <v>27124200</v>
      </c>
      <c r="H24" s="3">
        <v>0.0979</v>
      </c>
    </row>
    <row r="25" spans="1:8" ht="12.75">
      <c r="A25" s="10" t="s">
        <v>157</v>
      </c>
      <c r="B25" s="11">
        <v>208670</v>
      </c>
      <c r="C25" s="11">
        <v>144268</v>
      </c>
      <c r="D25" s="11">
        <v>212060</v>
      </c>
      <c r="E25" s="11">
        <v>361880</v>
      </c>
      <c r="F25" s="11">
        <f t="shared" si="0"/>
        <v>926878</v>
      </c>
      <c r="G25" s="11">
        <v>10464000</v>
      </c>
      <c r="H25" s="12">
        <v>0.0545</v>
      </c>
    </row>
    <row r="26" spans="1:8" ht="12.75">
      <c r="A26" s="4" t="s">
        <v>156</v>
      </c>
      <c r="B26" s="2">
        <v>46105</v>
      </c>
      <c r="C26" s="2">
        <v>103402</v>
      </c>
      <c r="D26" s="2">
        <v>551425</v>
      </c>
      <c r="E26" s="2">
        <v>35200</v>
      </c>
      <c r="F26" s="2">
        <f t="shared" si="0"/>
        <v>736132</v>
      </c>
      <c r="G26" s="2">
        <v>9437760</v>
      </c>
      <c r="H26" s="3">
        <v>0.0086</v>
      </c>
    </row>
    <row r="27" spans="1:8" ht="12.75">
      <c r="A27" s="10" t="s">
        <v>155</v>
      </c>
      <c r="B27" s="11">
        <v>77443</v>
      </c>
      <c r="C27" s="11">
        <v>215223</v>
      </c>
      <c r="D27" s="11">
        <v>413138</v>
      </c>
      <c r="E27" s="11">
        <v>35200</v>
      </c>
      <c r="F27" s="11">
        <f t="shared" si="0"/>
        <v>741004</v>
      </c>
      <c r="G27" s="11">
        <v>11064640</v>
      </c>
      <c r="H27" s="12">
        <v>0.0102</v>
      </c>
    </row>
    <row r="28" spans="1:8" ht="12.75">
      <c r="A28" s="4" t="s">
        <v>123</v>
      </c>
      <c r="B28" s="2">
        <v>675062</v>
      </c>
      <c r="C28" s="2">
        <v>44186</v>
      </c>
      <c r="D28" s="2">
        <v>1010473</v>
      </c>
      <c r="E28" s="2">
        <v>645600</v>
      </c>
      <c r="F28" s="2">
        <f t="shared" si="0"/>
        <v>2375321</v>
      </c>
      <c r="G28" s="2">
        <v>45892800</v>
      </c>
      <c r="H28" s="3">
        <v>0.0288</v>
      </c>
    </row>
    <row r="29" spans="1:8" ht="12.75">
      <c r="A29" s="10" t="s">
        <v>154</v>
      </c>
      <c r="B29" s="11">
        <v>16655</v>
      </c>
      <c r="C29" s="11">
        <v>50060</v>
      </c>
      <c r="D29" s="11">
        <v>76705</v>
      </c>
      <c r="E29" s="11">
        <v>0</v>
      </c>
      <c r="F29" s="11">
        <f t="shared" si="0"/>
        <v>143420</v>
      </c>
      <c r="G29" s="11">
        <v>13600000</v>
      </c>
      <c r="H29" s="12">
        <v>0.0012</v>
      </c>
    </row>
    <row r="30" spans="1:8" ht="12.75">
      <c r="A30" s="5" t="s">
        <v>153</v>
      </c>
      <c r="B30" s="2">
        <v>961529</v>
      </c>
      <c r="C30" s="2">
        <v>274505</v>
      </c>
      <c r="D30" s="2">
        <v>1097330</v>
      </c>
      <c r="E30" s="2">
        <v>563742</v>
      </c>
      <c r="F30" s="2">
        <f t="shared" si="0"/>
        <v>2897106</v>
      </c>
      <c r="G30" s="2">
        <v>47963760</v>
      </c>
      <c r="H30" s="3">
        <v>0.0357</v>
      </c>
    </row>
    <row r="31" spans="1:8" ht="12.75">
      <c r="A31" s="10" t="s">
        <v>177</v>
      </c>
      <c r="B31" s="11">
        <v>535061</v>
      </c>
      <c r="C31" s="11">
        <v>414805</v>
      </c>
      <c r="D31" s="11">
        <v>73830</v>
      </c>
      <c r="E31" s="11">
        <v>0</v>
      </c>
      <c r="F31" s="11">
        <f t="shared" si="0"/>
        <v>1023696</v>
      </c>
      <c r="G31" s="11">
        <v>21749760</v>
      </c>
      <c r="H31" s="12">
        <v>0.0246</v>
      </c>
    </row>
    <row r="32" spans="1:8" ht="12.75">
      <c r="A32" s="5" t="s">
        <v>133</v>
      </c>
      <c r="B32" s="2">
        <v>736300</v>
      </c>
      <c r="C32" s="2">
        <v>2248998</v>
      </c>
      <c r="D32" s="2">
        <v>142140</v>
      </c>
      <c r="E32" s="2">
        <v>632200</v>
      </c>
      <c r="F32" s="6">
        <f t="shared" si="0"/>
        <v>3759638</v>
      </c>
      <c r="G32" s="2">
        <v>21407400</v>
      </c>
      <c r="H32" s="3">
        <v>0.0639</v>
      </c>
    </row>
    <row r="33" spans="1:8" ht="12.75">
      <c r="A33" s="10" t="s">
        <v>152</v>
      </c>
      <c r="B33" s="11">
        <v>344260</v>
      </c>
      <c r="C33" s="11">
        <v>0</v>
      </c>
      <c r="D33" s="11">
        <v>1035000</v>
      </c>
      <c r="E33" s="11">
        <v>438200</v>
      </c>
      <c r="F33" s="11">
        <f t="shared" si="0"/>
        <v>1817460</v>
      </c>
      <c r="G33" s="11">
        <v>15122560</v>
      </c>
      <c r="H33" s="12">
        <v>0.0517</v>
      </c>
    </row>
    <row r="34" spans="1:8" ht="12.75">
      <c r="A34" s="4" t="s">
        <v>151</v>
      </c>
      <c r="B34" s="2">
        <v>20355</v>
      </c>
      <c r="C34" s="2">
        <v>107180</v>
      </c>
      <c r="D34" s="2">
        <v>22655</v>
      </c>
      <c r="E34" s="2">
        <v>0</v>
      </c>
      <c r="F34" s="2">
        <f t="shared" si="0"/>
        <v>150190</v>
      </c>
      <c r="G34" s="2">
        <v>14714240</v>
      </c>
      <c r="H34" s="3">
        <v>0.0014</v>
      </c>
    </row>
    <row r="35" spans="1:8" ht="12.75">
      <c r="A35" s="10" t="s">
        <v>122</v>
      </c>
      <c r="B35" s="11">
        <v>261247</v>
      </c>
      <c r="C35" s="11">
        <v>281693</v>
      </c>
      <c r="D35" s="11">
        <v>1408750</v>
      </c>
      <c r="E35" s="11">
        <v>589200</v>
      </c>
      <c r="F35" s="11">
        <f aca="true" t="shared" si="1" ref="F35:F66">SUM(B35:E35)</f>
        <v>2540890</v>
      </c>
      <c r="G35" s="11">
        <v>34782480</v>
      </c>
      <c r="H35" s="12">
        <v>0.0245</v>
      </c>
    </row>
    <row r="36" spans="1:8" ht="12.75">
      <c r="A36" s="4" t="s">
        <v>150</v>
      </c>
      <c r="B36" s="2">
        <v>212578</v>
      </c>
      <c r="C36" s="2">
        <v>32501</v>
      </c>
      <c r="D36" s="2">
        <v>202009</v>
      </c>
      <c r="E36" s="2">
        <v>280000</v>
      </c>
      <c r="F36" s="2">
        <f t="shared" si="1"/>
        <v>727088</v>
      </c>
      <c r="G36" s="2">
        <v>19333120</v>
      </c>
      <c r="H36" s="3">
        <v>0.0255</v>
      </c>
    </row>
    <row r="37" spans="1:8" ht="12.75">
      <c r="A37" s="10" t="s">
        <v>149</v>
      </c>
      <c r="B37" s="11">
        <v>1247246</v>
      </c>
      <c r="C37" s="11">
        <v>55200</v>
      </c>
      <c r="D37" s="11">
        <v>499100</v>
      </c>
      <c r="E37" s="11">
        <v>300840</v>
      </c>
      <c r="F37" s="11">
        <f t="shared" si="1"/>
        <v>2102386</v>
      </c>
      <c r="G37" s="11">
        <v>7540800</v>
      </c>
      <c r="H37" s="12">
        <v>0.2211</v>
      </c>
    </row>
    <row r="38" spans="1:8" ht="12.75">
      <c r="A38" s="4" t="s">
        <v>148</v>
      </c>
      <c r="B38" s="2">
        <v>278587</v>
      </c>
      <c r="C38" s="2">
        <v>531300</v>
      </c>
      <c r="D38" s="2">
        <v>131388</v>
      </c>
      <c r="E38" s="2">
        <v>285580</v>
      </c>
      <c r="F38" s="2">
        <f t="shared" si="1"/>
        <v>1226855</v>
      </c>
      <c r="G38" s="2">
        <v>13085280</v>
      </c>
      <c r="H38" s="3">
        <v>0.0431</v>
      </c>
    </row>
    <row r="39" spans="1:8" ht="12.75">
      <c r="A39" s="10" t="s">
        <v>147</v>
      </c>
      <c r="B39" s="11">
        <v>203703</v>
      </c>
      <c r="C39" s="11">
        <v>114080</v>
      </c>
      <c r="D39" s="11">
        <v>219650</v>
      </c>
      <c r="E39" s="11">
        <v>263217</v>
      </c>
      <c r="F39" s="11">
        <f t="shared" si="1"/>
        <v>800650</v>
      </c>
      <c r="G39" s="11">
        <v>7744160</v>
      </c>
      <c r="H39" s="12">
        <v>0.0603</v>
      </c>
    </row>
    <row r="40" spans="1:8" ht="12.75">
      <c r="A40" s="4" t="s">
        <v>146</v>
      </c>
      <c r="B40" s="2">
        <v>1924482</v>
      </c>
      <c r="C40" s="2">
        <v>493523</v>
      </c>
      <c r="D40" s="2">
        <v>1313875</v>
      </c>
      <c r="E40" s="2">
        <v>367330</v>
      </c>
      <c r="F40" s="2">
        <f t="shared" si="1"/>
        <v>4099210</v>
      </c>
      <c r="G40" s="2">
        <v>12752480</v>
      </c>
      <c r="H40" s="3">
        <v>0.1797</v>
      </c>
    </row>
    <row r="41" spans="1:8" ht="12.75">
      <c r="A41" s="10" t="s">
        <v>145</v>
      </c>
      <c r="B41" s="11">
        <v>532710</v>
      </c>
      <c r="C41" s="11">
        <v>1429795</v>
      </c>
      <c r="D41" s="11">
        <v>0</v>
      </c>
      <c r="E41" s="11">
        <v>427280</v>
      </c>
      <c r="F41" s="11">
        <f t="shared" si="1"/>
        <v>2389785</v>
      </c>
      <c r="G41" s="11">
        <v>11613120</v>
      </c>
      <c r="H41" s="12">
        <v>0.0913</v>
      </c>
    </row>
    <row r="42" spans="1:8" ht="12.75">
      <c r="A42" s="5" t="s">
        <v>144</v>
      </c>
      <c r="B42" s="2">
        <v>1038642</v>
      </c>
      <c r="C42" s="2">
        <v>39136</v>
      </c>
      <c r="D42" s="2">
        <v>268486</v>
      </c>
      <c r="E42" s="2">
        <v>50000</v>
      </c>
      <c r="F42" s="6">
        <f t="shared" si="1"/>
        <v>1396264</v>
      </c>
      <c r="G42" s="2">
        <v>14100000</v>
      </c>
      <c r="H42" s="3">
        <v>0.0772</v>
      </c>
    </row>
    <row r="43" spans="1:8" ht="12.75">
      <c r="A43" s="10" t="s">
        <v>143</v>
      </c>
      <c r="B43" s="11">
        <v>53602</v>
      </c>
      <c r="C43" s="11">
        <v>58650</v>
      </c>
      <c r="D43" s="11">
        <v>23000</v>
      </c>
      <c r="E43" s="11">
        <v>248520</v>
      </c>
      <c r="F43" s="11">
        <f t="shared" si="1"/>
        <v>383772</v>
      </c>
      <c r="G43" s="11">
        <v>19517760</v>
      </c>
      <c r="H43" s="12">
        <v>0.0155</v>
      </c>
    </row>
    <row r="44" spans="1:8" ht="12.75">
      <c r="A44" s="5" t="s">
        <v>142</v>
      </c>
      <c r="B44" s="2">
        <v>12249</v>
      </c>
      <c r="C44" s="2">
        <v>12650</v>
      </c>
      <c r="D44" s="2">
        <v>0</v>
      </c>
      <c r="E44" s="2">
        <v>0</v>
      </c>
      <c r="F44" s="6">
        <f t="shared" si="1"/>
        <v>24899</v>
      </c>
      <c r="G44" s="2">
        <v>13040000</v>
      </c>
      <c r="H44" s="3">
        <v>0.0009</v>
      </c>
    </row>
    <row r="45" spans="1:8" ht="12.75">
      <c r="A45" s="10" t="s">
        <v>132</v>
      </c>
      <c r="B45" s="11">
        <v>874514</v>
      </c>
      <c r="C45" s="11">
        <v>324990</v>
      </c>
      <c r="D45" s="11">
        <v>110400</v>
      </c>
      <c r="E45" s="11">
        <v>244160</v>
      </c>
      <c r="F45" s="11">
        <f t="shared" si="1"/>
        <v>1554064</v>
      </c>
      <c r="G45" s="11">
        <v>27153000</v>
      </c>
      <c r="H45" s="12">
        <v>0.0412</v>
      </c>
    </row>
    <row r="46" spans="1:8" ht="12.75">
      <c r="A46" s="5" t="s">
        <v>141</v>
      </c>
      <c r="B46" s="2">
        <v>90413</v>
      </c>
      <c r="C46" s="2">
        <v>387550</v>
      </c>
      <c r="D46" s="2">
        <v>9545</v>
      </c>
      <c r="E46" s="2">
        <v>27250</v>
      </c>
      <c r="F46" s="6">
        <f t="shared" si="1"/>
        <v>514758</v>
      </c>
      <c r="G46" s="2">
        <v>11107520</v>
      </c>
      <c r="H46" s="3">
        <v>0.0127</v>
      </c>
    </row>
    <row r="47" spans="1:8" ht="12.75">
      <c r="A47" s="10" t="s">
        <v>131</v>
      </c>
      <c r="B47" s="11">
        <v>1150</v>
      </c>
      <c r="C47" s="11">
        <v>1725</v>
      </c>
      <c r="D47" s="11">
        <v>3565</v>
      </c>
      <c r="E47" s="11">
        <v>0</v>
      </c>
      <c r="F47" s="11">
        <f t="shared" si="1"/>
        <v>6440</v>
      </c>
      <c r="G47" s="11">
        <v>25740000</v>
      </c>
      <c r="H47" s="12">
        <v>0</v>
      </c>
    </row>
    <row r="48" spans="1:8" ht="12.75">
      <c r="A48" s="4" t="s">
        <v>121</v>
      </c>
      <c r="B48" s="2">
        <v>834990</v>
      </c>
      <c r="C48" s="2">
        <v>720590</v>
      </c>
      <c r="D48" s="2">
        <v>29325</v>
      </c>
      <c r="E48" s="2">
        <v>525000</v>
      </c>
      <c r="F48" s="2">
        <f t="shared" si="1"/>
        <v>2109905</v>
      </c>
      <c r="G48" s="2">
        <v>37800000</v>
      </c>
      <c r="H48" s="3">
        <v>0.036</v>
      </c>
    </row>
    <row r="49" spans="1:8" ht="12.75">
      <c r="A49" s="10" t="s">
        <v>140</v>
      </c>
      <c r="B49" s="11">
        <v>443220</v>
      </c>
      <c r="C49" s="11">
        <v>81305</v>
      </c>
      <c r="D49" s="11">
        <v>219995</v>
      </c>
      <c r="E49" s="11">
        <v>250000</v>
      </c>
      <c r="F49" s="11">
        <f t="shared" si="1"/>
        <v>994520</v>
      </c>
      <c r="G49" s="11">
        <v>6749440</v>
      </c>
      <c r="H49" s="12">
        <v>0.1027</v>
      </c>
    </row>
    <row r="50" spans="1:8" ht="12.75">
      <c r="A50" s="5" t="s">
        <v>139</v>
      </c>
      <c r="B50" s="8">
        <v>311020</v>
      </c>
      <c r="C50" s="2">
        <v>433493</v>
      </c>
      <c r="D50" s="2">
        <v>31510</v>
      </c>
      <c r="E50" s="2">
        <v>577700</v>
      </c>
      <c r="F50" s="6">
        <f t="shared" si="1"/>
        <v>1353723</v>
      </c>
      <c r="G50" s="2">
        <v>10817440</v>
      </c>
      <c r="H50" s="3">
        <v>0.0822</v>
      </c>
    </row>
    <row r="51" spans="1:8" ht="12.75">
      <c r="A51" s="10" t="s">
        <v>130</v>
      </c>
      <c r="B51" s="11">
        <v>173491</v>
      </c>
      <c r="C51" s="11">
        <v>84928</v>
      </c>
      <c r="D51" s="11">
        <v>37145</v>
      </c>
      <c r="E51" s="11">
        <v>200000</v>
      </c>
      <c r="F51" s="11">
        <f t="shared" si="1"/>
        <v>495564</v>
      </c>
      <c r="G51" s="11">
        <v>24878520</v>
      </c>
      <c r="H51" s="12">
        <v>0.015</v>
      </c>
    </row>
    <row r="52" spans="1:8" ht="12.75">
      <c r="A52" s="4" t="s">
        <v>120</v>
      </c>
      <c r="B52" s="2">
        <v>303248</v>
      </c>
      <c r="C52" s="2">
        <v>77510</v>
      </c>
      <c r="D52" s="2">
        <v>678098</v>
      </c>
      <c r="E52" s="2">
        <v>700000</v>
      </c>
      <c r="F52" s="2">
        <f t="shared" si="1"/>
        <v>1758856</v>
      </c>
      <c r="G52" s="2">
        <v>26253000</v>
      </c>
      <c r="H52" s="3">
        <v>0.0416</v>
      </c>
    </row>
    <row r="53" spans="1:8" ht="12.75">
      <c r="A53" s="10" t="s">
        <v>138</v>
      </c>
      <c r="B53" s="11">
        <v>490215</v>
      </c>
      <c r="C53" s="11">
        <v>70725</v>
      </c>
      <c r="D53" s="11">
        <v>48070</v>
      </c>
      <c r="E53" s="11">
        <v>170000</v>
      </c>
      <c r="F53" s="11">
        <f t="shared" si="1"/>
        <v>779010</v>
      </c>
      <c r="G53" s="11">
        <v>8302560</v>
      </c>
      <c r="H53" s="12">
        <v>0.0795</v>
      </c>
    </row>
    <row r="54" spans="1:8" ht="12.75">
      <c r="A54" s="5" t="s">
        <v>137</v>
      </c>
      <c r="B54" s="2">
        <v>1141095</v>
      </c>
      <c r="C54" s="2">
        <v>227815</v>
      </c>
      <c r="D54" s="2">
        <v>674130</v>
      </c>
      <c r="E54" s="2">
        <v>213565</v>
      </c>
      <c r="F54" s="6">
        <f t="shared" si="1"/>
        <v>2256605</v>
      </c>
      <c r="G54" s="2">
        <v>10955200</v>
      </c>
      <c r="H54" s="3">
        <v>0.1237</v>
      </c>
    </row>
    <row r="55" spans="1:8" ht="12.75">
      <c r="A55" s="10" t="s">
        <v>174</v>
      </c>
      <c r="B55" s="11">
        <v>3352448</v>
      </c>
      <c r="C55" s="11">
        <v>1403748</v>
      </c>
      <c r="D55" s="11">
        <v>305728</v>
      </c>
      <c r="E55" s="11">
        <v>1200000</v>
      </c>
      <c r="F55" s="11">
        <f t="shared" si="1"/>
        <v>6261924</v>
      </c>
      <c r="G55" s="11">
        <v>12959280</v>
      </c>
      <c r="H55" s="12">
        <v>0.0552</v>
      </c>
    </row>
    <row r="56" spans="1:8" ht="12.75">
      <c r="A56" s="4" t="s">
        <v>119</v>
      </c>
      <c r="B56" s="2">
        <v>521323</v>
      </c>
      <c r="C56" s="2">
        <v>416760</v>
      </c>
      <c r="D56" s="2">
        <v>10868</v>
      </c>
      <c r="E56" s="2">
        <v>194000</v>
      </c>
      <c r="F56" s="2">
        <f t="shared" si="1"/>
        <v>1142951</v>
      </c>
      <c r="G56" s="2">
        <v>12959280</v>
      </c>
      <c r="H56" s="3">
        <v>0.0552</v>
      </c>
    </row>
    <row r="57" spans="1:8" ht="12.75">
      <c r="A57" s="10" t="s">
        <v>116</v>
      </c>
      <c r="B57" s="11">
        <v>4421767</v>
      </c>
      <c r="C57" s="11">
        <v>179918</v>
      </c>
      <c r="D57" s="11">
        <v>345230</v>
      </c>
      <c r="E57" s="11">
        <v>600200</v>
      </c>
      <c r="F57" s="11">
        <f t="shared" si="1"/>
        <v>5547115</v>
      </c>
      <c r="G57" s="11">
        <v>32029200</v>
      </c>
      <c r="H57" s="12">
        <v>0.1568</v>
      </c>
    </row>
    <row r="58" spans="1:8" ht="12.75">
      <c r="A58" s="4" t="s">
        <v>118</v>
      </c>
      <c r="B58" s="2">
        <v>263259</v>
      </c>
      <c r="C58" s="2">
        <v>218960</v>
      </c>
      <c r="D58" s="2">
        <v>428605</v>
      </c>
      <c r="E58" s="2">
        <v>475493</v>
      </c>
      <c r="F58" s="2">
        <f t="shared" si="1"/>
        <v>1386317</v>
      </c>
      <c r="G58" s="2">
        <v>10222080</v>
      </c>
      <c r="H58" s="3">
        <v>0.0723</v>
      </c>
    </row>
    <row r="59" spans="1:8" ht="12.75">
      <c r="A59" s="10" t="s">
        <v>117</v>
      </c>
      <c r="B59" s="11">
        <v>724470</v>
      </c>
      <c r="C59" s="11">
        <v>105915</v>
      </c>
      <c r="D59" s="11">
        <v>2760</v>
      </c>
      <c r="E59" s="11">
        <v>122080</v>
      </c>
      <c r="F59" s="11">
        <f t="shared" si="1"/>
        <v>955225</v>
      </c>
      <c r="G59" s="11">
        <v>13440640</v>
      </c>
      <c r="H59" s="12">
        <v>0.063</v>
      </c>
    </row>
    <row r="60" spans="1:8" ht="12.75">
      <c r="A60" s="4" t="s">
        <v>115</v>
      </c>
      <c r="B60" s="2">
        <v>1450089</v>
      </c>
      <c r="C60" s="2">
        <v>182758</v>
      </c>
      <c r="D60" s="2">
        <v>837757</v>
      </c>
      <c r="E60" s="2">
        <v>0</v>
      </c>
      <c r="F60" s="2">
        <f t="shared" si="1"/>
        <v>2470604</v>
      </c>
      <c r="G60" s="2">
        <v>27529200</v>
      </c>
      <c r="H60" s="3">
        <v>0.0527</v>
      </c>
    </row>
    <row r="61" spans="1:8" ht="12.75">
      <c r="A61" s="10" t="s">
        <v>113</v>
      </c>
      <c r="B61" s="11">
        <v>39946</v>
      </c>
      <c r="C61" s="11">
        <v>11811</v>
      </c>
      <c r="D61" s="11">
        <v>0</v>
      </c>
      <c r="E61" s="11">
        <v>208190</v>
      </c>
      <c r="F61" s="11">
        <f t="shared" si="1"/>
        <v>259947</v>
      </c>
      <c r="G61" s="11">
        <v>9043520</v>
      </c>
      <c r="H61" s="12">
        <v>0.0274</v>
      </c>
    </row>
    <row r="62" spans="1:8" ht="12.75">
      <c r="A62" s="5" t="s">
        <v>112</v>
      </c>
      <c r="B62" s="2">
        <v>1885195</v>
      </c>
      <c r="C62" s="2">
        <v>442417</v>
      </c>
      <c r="D62" s="2">
        <v>74256</v>
      </c>
      <c r="E62" s="2">
        <v>125000</v>
      </c>
      <c r="F62" s="6">
        <f t="shared" si="1"/>
        <v>2526868</v>
      </c>
      <c r="G62" s="2">
        <v>14080000</v>
      </c>
      <c r="H62" s="3">
        <v>0.1428</v>
      </c>
    </row>
    <row r="63" spans="1:8" ht="12.75">
      <c r="A63" s="10" t="s">
        <v>114</v>
      </c>
      <c r="B63" s="11">
        <v>1035833</v>
      </c>
      <c r="C63" s="11">
        <v>432486</v>
      </c>
      <c r="D63" s="11">
        <v>50715</v>
      </c>
      <c r="E63" s="11">
        <v>600962</v>
      </c>
      <c r="F63" s="11">
        <f t="shared" si="1"/>
        <v>2119996</v>
      </c>
      <c r="G63" s="11">
        <v>52896240</v>
      </c>
      <c r="H63" s="12">
        <v>0.0466</v>
      </c>
    </row>
    <row r="64" spans="1:8" ht="12.75">
      <c r="A64" s="5" t="s">
        <v>111</v>
      </c>
      <c r="B64" s="2">
        <v>821910</v>
      </c>
      <c r="C64" s="2">
        <v>25507</v>
      </c>
      <c r="D64" s="2">
        <v>22425</v>
      </c>
      <c r="E64" s="2">
        <v>563530</v>
      </c>
      <c r="F64" s="6">
        <f t="shared" si="1"/>
        <v>1433372</v>
      </c>
      <c r="G64" s="2">
        <v>8320000</v>
      </c>
      <c r="H64" s="3">
        <v>0.1665</v>
      </c>
    </row>
    <row r="65" spans="1:8" ht="12.75">
      <c r="A65" s="10" t="s">
        <v>110</v>
      </c>
      <c r="B65" s="11">
        <v>739858</v>
      </c>
      <c r="C65" s="11">
        <v>90390</v>
      </c>
      <c r="D65" s="11">
        <v>1898</v>
      </c>
      <c r="E65" s="11">
        <v>117720</v>
      </c>
      <c r="F65" s="11">
        <f t="shared" si="1"/>
        <v>949866</v>
      </c>
      <c r="G65" s="11">
        <v>7227200</v>
      </c>
      <c r="H65" s="12">
        <v>0.1187</v>
      </c>
    </row>
    <row r="66" spans="1:8" ht="12.75">
      <c r="A66" s="5" t="s">
        <v>106</v>
      </c>
      <c r="B66" s="2">
        <v>11586</v>
      </c>
      <c r="C66" s="2">
        <v>31165</v>
      </c>
      <c r="D66" s="2">
        <v>4600</v>
      </c>
      <c r="E66" s="2">
        <v>0</v>
      </c>
      <c r="F66" s="6">
        <f t="shared" si="1"/>
        <v>47351</v>
      </c>
      <c r="G66" s="2">
        <v>21173400</v>
      </c>
      <c r="H66" s="3">
        <v>0.0005</v>
      </c>
    </row>
    <row r="67" spans="1:8" ht="12.75">
      <c r="A67" s="10" t="s">
        <v>105</v>
      </c>
      <c r="B67" s="11">
        <v>255751</v>
      </c>
      <c r="C67" s="11">
        <v>491740</v>
      </c>
      <c r="D67" s="11">
        <v>646185</v>
      </c>
      <c r="E67" s="11">
        <v>353562</v>
      </c>
      <c r="F67" s="11">
        <f aca="true" t="shared" si="2" ref="F67:F98">SUM(B67:E67)</f>
        <v>1747238</v>
      </c>
      <c r="G67" s="11">
        <v>75600000</v>
      </c>
      <c r="H67" s="12">
        <v>0.0038</v>
      </c>
    </row>
    <row r="68" spans="1:8" ht="12.75">
      <c r="A68" s="5" t="s">
        <v>109</v>
      </c>
      <c r="B68" s="2">
        <v>160472</v>
      </c>
      <c r="C68" s="2">
        <v>20125</v>
      </c>
      <c r="D68" s="2">
        <v>540500</v>
      </c>
      <c r="E68" s="2">
        <v>105730</v>
      </c>
      <c r="F68" s="6">
        <f t="shared" si="2"/>
        <v>826827</v>
      </c>
      <c r="G68" s="2">
        <v>10502400</v>
      </c>
      <c r="H68" s="3">
        <v>0.0253</v>
      </c>
    </row>
    <row r="69" spans="1:8" ht="12.75">
      <c r="A69" s="10" t="s">
        <v>104</v>
      </c>
      <c r="B69" s="11">
        <v>0</v>
      </c>
      <c r="C69" s="11">
        <v>0</v>
      </c>
      <c r="D69" s="11">
        <v>0</v>
      </c>
      <c r="E69" s="11">
        <v>0</v>
      </c>
      <c r="F69" s="11">
        <f t="shared" si="2"/>
        <v>0</v>
      </c>
      <c r="G69" s="11">
        <v>39315780</v>
      </c>
      <c r="H69" s="12">
        <v>0</v>
      </c>
    </row>
    <row r="70" spans="1:8" ht="12.75">
      <c r="A70" s="5" t="s">
        <v>108</v>
      </c>
      <c r="B70" s="2">
        <v>1700539</v>
      </c>
      <c r="C70" s="2">
        <v>68977</v>
      </c>
      <c r="D70" s="2">
        <v>42256</v>
      </c>
      <c r="E70" s="2">
        <v>250000</v>
      </c>
      <c r="F70" s="6">
        <f t="shared" si="2"/>
        <v>2061772</v>
      </c>
      <c r="G70" s="2">
        <v>9898560</v>
      </c>
      <c r="H70" s="3">
        <v>0.1971</v>
      </c>
    </row>
    <row r="71" spans="1:8" ht="12.75">
      <c r="A71" s="10" t="s">
        <v>107</v>
      </c>
      <c r="B71" s="11">
        <v>964570</v>
      </c>
      <c r="C71" s="11">
        <v>922588</v>
      </c>
      <c r="D71" s="11">
        <v>2875</v>
      </c>
      <c r="E71" s="11">
        <v>228900</v>
      </c>
      <c r="F71" s="11">
        <f t="shared" si="2"/>
        <v>2118933</v>
      </c>
      <c r="G71" s="11">
        <v>7932240</v>
      </c>
      <c r="H71" s="12">
        <v>0.1505</v>
      </c>
    </row>
    <row r="72" spans="1:8" ht="12.75">
      <c r="A72" s="4" t="s">
        <v>101</v>
      </c>
      <c r="B72" s="2">
        <v>0</v>
      </c>
      <c r="C72" s="2">
        <v>0</v>
      </c>
      <c r="D72" s="2">
        <v>0</v>
      </c>
      <c r="E72" s="2">
        <v>0</v>
      </c>
      <c r="F72" s="2">
        <f t="shared" si="2"/>
        <v>0</v>
      </c>
      <c r="G72" s="2">
        <v>13558400</v>
      </c>
      <c r="H72" s="3">
        <v>0</v>
      </c>
    </row>
    <row r="73" spans="1:8" ht="12.75">
      <c r="A73" s="10" t="s">
        <v>103</v>
      </c>
      <c r="B73" s="11">
        <v>3409337</v>
      </c>
      <c r="C73" s="11">
        <v>1550430</v>
      </c>
      <c r="D73" s="11">
        <v>547745</v>
      </c>
      <c r="E73" s="11">
        <v>642010</v>
      </c>
      <c r="F73" s="11">
        <f t="shared" si="2"/>
        <v>6149522</v>
      </c>
      <c r="G73" s="11">
        <v>13717980</v>
      </c>
      <c r="H73" s="12">
        <v>0.2953</v>
      </c>
    </row>
    <row r="74" spans="1:8" ht="12.75">
      <c r="A74" s="4" t="s">
        <v>100</v>
      </c>
      <c r="B74" s="2">
        <v>147005</v>
      </c>
      <c r="C74" s="2">
        <v>49910</v>
      </c>
      <c r="D74" s="2">
        <v>316250</v>
      </c>
      <c r="E74" s="2">
        <v>240200</v>
      </c>
      <c r="F74" s="2">
        <f t="shared" si="2"/>
        <v>753365</v>
      </c>
      <c r="G74" s="2">
        <v>12812800</v>
      </c>
      <c r="H74" s="3">
        <v>0.0302</v>
      </c>
    </row>
    <row r="75" spans="1:8" ht="12.75">
      <c r="A75" s="10" t="s">
        <v>99</v>
      </c>
      <c r="B75" s="11">
        <v>475713</v>
      </c>
      <c r="C75" s="11">
        <v>391978</v>
      </c>
      <c r="D75" s="11">
        <v>38180</v>
      </c>
      <c r="E75" s="11">
        <v>100000</v>
      </c>
      <c r="F75" s="11">
        <f t="shared" si="2"/>
        <v>1005871</v>
      </c>
      <c r="G75" s="11">
        <v>11388640</v>
      </c>
      <c r="H75" s="12">
        <v>0.0506</v>
      </c>
    </row>
    <row r="76" spans="1:8" ht="12.75">
      <c r="A76" s="4" t="s">
        <v>98</v>
      </c>
      <c r="B76" s="2">
        <v>890852</v>
      </c>
      <c r="C76" s="2">
        <v>77395</v>
      </c>
      <c r="D76" s="2">
        <v>473570</v>
      </c>
      <c r="E76" s="2">
        <v>706320</v>
      </c>
      <c r="F76" s="2">
        <f t="shared" si="2"/>
        <v>2148137</v>
      </c>
      <c r="G76" s="2">
        <v>17263360</v>
      </c>
      <c r="H76" s="3">
        <v>0.0925</v>
      </c>
    </row>
    <row r="77" spans="1:8" ht="12.75">
      <c r="A77" s="10" t="s">
        <v>97</v>
      </c>
      <c r="B77" s="11">
        <v>203162</v>
      </c>
      <c r="C77" s="11">
        <v>357765</v>
      </c>
      <c r="D77" s="11">
        <v>6440</v>
      </c>
      <c r="E77" s="11">
        <v>556313</v>
      </c>
      <c r="F77" s="11">
        <f t="shared" si="2"/>
        <v>1123680</v>
      </c>
      <c r="G77" s="11">
        <v>11369440</v>
      </c>
      <c r="H77" s="12">
        <v>0.0668</v>
      </c>
    </row>
    <row r="78" spans="1:8" ht="12.75">
      <c r="A78" s="4" t="s">
        <v>96</v>
      </c>
      <c r="B78" s="2">
        <v>86055</v>
      </c>
      <c r="C78" s="2">
        <v>358110</v>
      </c>
      <c r="D78" s="2">
        <v>19550</v>
      </c>
      <c r="E78" s="2">
        <v>102200</v>
      </c>
      <c r="F78" s="2">
        <f t="shared" si="2"/>
        <v>565915</v>
      </c>
      <c r="G78" s="2">
        <v>15108160</v>
      </c>
      <c r="H78" s="3">
        <v>0.0125</v>
      </c>
    </row>
    <row r="79" spans="1:8" ht="12.75">
      <c r="A79" s="10" t="s">
        <v>102</v>
      </c>
      <c r="B79" s="11">
        <v>1343088</v>
      </c>
      <c r="C79" s="11">
        <v>158378</v>
      </c>
      <c r="D79" s="11">
        <v>114943</v>
      </c>
      <c r="E79" s="11">
        <v>219090</v>
      </c>
      <c r="F79" s="11">
        <f t="shared" si="2"/>
        <v>1835499</v>
      </c>
      <c r="G79" s="11">
        <v>24472620</v>
      </c>
      <c r="H79" s="12">
        <v>0.0638</v>
      </c>
    </row>
    <row r="80" spans="1:8" ht="12.75">
      <c r="A80" s="4" t="s">
        <v>95</v>
      </c>
      <c r="B80" s="2">
        <v>210270</v>
      </c>
      <c r="C80" s="2">
        <v>293365</v>
      </c>
      <c r="D80" s="2">
        <v>1725</v>
      </c>
      <c r="E80" s="2">
        <v>272500</v>
      </c>
      <c r="F80" s="2">
        <f t="shared" si="2"/>
        <v>777860</v>
      </c>
      <c r="G80" s="2">
        <v>9310320</v>
      </c>
      <c r="H80" s="3">
        <v>0.0519</v>
      </c>
    </row>
    <row r="81" spans="1:8" ht="12.75">
      <c r="A81" s="10" t="s">
        <v>91</v>
      </c>
      <c r="B81" s="11">
        <v>204596</v>
      </c>
      <c r="C81" s="11">
        <v>372313</v>
      </c>
      <c r="D81" s="11">
        <v>2645</v>
      </c>
      <c r="E81" s="11">
        <v>144970</v>
      </c>
      <c r="F81" s="11">
        <f t="shared" si="2"/>
        <v>724524</v>
      </c>
      <c r="G81" s="11">
        <v>14343600</v>
      </c>
      <c r="H81" s="12">
        <v>0.0244</v>
      </c>
    </row>
    <row r="82" spans="1:8" ht="12.75">
      <c r="A82" s="4" t="s">
        <v>90</v>
      </c>
      <c r="B82" s="2">
        <v>128420</v>
      </c>
      <c r="C82" s="2">
        <v>337197</v>
      </c>
      <c r="D82" s="2">
        <v>20766</v>
      </c>
      <c r="E82" s="2">
        <v>261200</v>
      </c>
      <c r="F82" s="2">
        <f t="shared" si="2"/>
        <v>747583</v>
      </c>
      <c r="G82" s="2">
        <v>14032000</v>
      </c>
      <c r="H82" s="3">
        <v>0.0278</v>
      </c>
    </row>
    <row r="83" spans="1:8" ht="12.75">
      <c r="A83" s="10" t="s">
        <v>94</v>
      </c>
      <c r="B83" s="11">
        <v>261278</v>
      </c>
      <c r="C83" s="11">
        <v>271941</v>
      </c>
      <c r="D83" s="11">
        <v>499158</v>
      </c>
      <c r="E83" s="11">
        <v>139520</v>
      </c>
      <c r="F83" s="11">
        <f t="shared" si="2"/>
        <v>1171897</v>
      </c>
      <c r="G83" s="11">
        <v>15309000</v>
      </c>
      <c r="H83" s="12">
        <v>0.0262</v>
      </c>
    </row>
    <row r="84" spans="1:8" ht="12.75">
      <c r="A84" s="5" t="s">
        <v>93</v>
      </c>
      <c r="B84" s="2">
        <v>474600</v>
      </c>
      <c r="C84" s="2">
        <v>360755</v>
      </c>
      <c r="D84" s="2">
        <v>656765</v>
      </c>
      <c r="E84" s="2">
        <v>450000</v>
      </c>
      <c r="F84" s="6">
        <f t="shared" si="2"/>
        <v>1942120</v>
      </c>
      <c r="G84" s="2">
        <v>38208960</v>
      </c>
      <c r="H84" s="3">
        <v>0.0242</v>
      </c>
    </row>
    <row r="85" spans="1:8" ht="12.75">
      <c r="A85" s="10" t="s">
        <v>92</v>
      </c>
      <c r="B85" s="11">
        <v>4384030</v>
      </c>
      <c r="C85" s="11">
        <v>221295</v>
      </c>
      <c r="D85" s="11">
        <v>665275</v>
      </c>
      <c r="E85" s="11">
        <v>0</v>
      </c>
      <c r="F85" s="11">
        <f t="shared" si="2"/>
        <v>5270600</v>
      </c>
      <c r="G85" s="11">
        <v>39456180</v>
      </c>
      <c r="H85" s="12">
        <v>0.1111</v>
      </c>
    </row>
    <row r="86" spans="1:8" ht="12.75">
      <c r="A86" s="5" t="s">
        <v>175</v>
      </c>
      <c r="B86" s="2">
        <v>2788390</v>
      </c>
      <c r="C86" s="2">
        <v>320045</v>
      </c>
      <c r="D86" s="2">
        <v>87400</v>
      </c>
      <c r="E86" s="2">
        <v>200000</v>
      </c>
      <c r="F86" s="6">
        <f t="shared" si="2"/>
        <v>3395835</v>
      </c>
      <c r="G86" s="2">
        <v>15660000</v>
      </c>
      <c r="H86" s="3">
        <v>0.1908</v>
      </c>
    </row>
    <row r="87" spans="1:8" ht="12.75">
      <c r="A87" s="10" t="s">
        <v>89</v>
      </c>
      <c r="B87" s="11">
        <v>86998</v>
      </c>
      <c r="C87" s="11">
        <v>474490</v>
      </c>
      <c r="D87" s="11">
        <v>19550</v>
      </c>
      <c r="E87" s="11">
        <v>0</v>
      </c>
      <c r="F87" s="11">
        <f t="shared" si="2"/>
        <v>581038</v>
      </c>
      <c r="G87" s="11">
        <v>13658720</v>
      </c>
      <c r="H87" s="12">
        <v>0.0064</v>
      </c>
    </row>
    <row r="88" spans="1:8" ht="12.75">
      <c r="A88" s="4" t="s">
        <v>88</v>
      </c>
      <c r="B88" s="2">
        <v>526470</v>
      </c>
      <c r="C88" s="2">
        <v>37605</v>
      </c>
      <c r="D88" s="2">
        <v>0</v>
      </c>
      <c r="E88" s="2">
        <v>0</v>
      </c>
      <c r="F88" s="2">
        <f t="shared" si="2"/>
        <v>564075</v>
      </c>
      <c r="G88" s="2">
        <v>16681600</v>
      </c>
      <c r="H88" s="3">
        <v>0.0316</v>
      </c>
    </row>
    <row r="89" spans="1:8" ht="12.75">
      <c r="A89" s="10" t="s">
        <v>86</v>
      </c>
      <c r="B89" s="11">
        <v>228980</v>
      </c>
      <c r="C89" s="11">
        <v>34500</v>
      </c>
      <c r="D89" s="11">
        <v>0</v>
      </c>
      <c r="E89" s="11">
        <v>200200</v>
      </c>
      <c r="F89" s="11">
        <f t="shared" si="2"/>
        <v>463680</v>
      </c>
      <c r="G89" s="11">
        <v>17640000</v>
      </c>
      <c r="H89" s="12">
        <v>0.0243</v>
      </c>
    </row>
    <row r="90" spans="1:8" ht="12.75">
      <c r="A90" s="5" t="s">
        <v>87</v>
      </c>
      <c r="B90" s="2">
        <v>702620</v>
      </c>
      <c r="C90" s="2">
        <v>48185</v>
      </c>
      <c r="D90" s="2">
        <v>25415</v>
      </c>
      <c r="E90" s="2">
        <v>400000</v>
      </c>
      <c r="F90" s="6">
        <f t="shared" si="2"/>
        <v>1176220</v>
      </c>
      <c r="G90" s="2">
        <v>12090240</v>
      </c>
      <c r="H90" s="3">
        <v>0.0912</v>
      </c>
    </row>
    <row r="91" spans="1:8" ht="12.75">
      <c r="A91" s="10" t="s">
        <v>79</v>
      </c>
      <c r="B91" s="11">
        <v>202291</v>
      </c>
      <c r="C91" s="11">
        <v>131457</v>
      </c>
      <c r="D91" s="11">
        <v>0</v>
      </c>
      <c r="E91" s="11">
        <v>611490</v>
      </c>
      <c r="F91" s="11">
        <f t="shared" si="2"/>
        <v>945238</v>
      </c>
      <c r="G91" s="11">
        <v>15606000</v>
      </c>
      <c r="H91" s="12">
        <v>0.0521</v>
      </c>
    </row>
    <row r="92" spans="1:8" ht="12.75">
      <c r="A92" s="5" t="s">
        <v>85</v>
      </c>
      <c r="B92" s="2">
        <v>1580330</v>
      </c>
      <c r="C92" s="2">
        <v>73175</v>
      </c>
      <c r="D92" s="2">
        <v>1904969</v>
      </c>
      <c r="E92" s="2">
        <v>644190</v>
      </c>
      <c r="F92" s="6">
        <f t="shared" si="2"/>
        <v>4202664</v>
      </c>
      <c r="G92" s="2">
        <v>35451270</v>
      </c>
      <c r="H92" s="3">
        <v>0.0816</v>
      </c>
    </row>
    <row r="93" spans="1:8" ht="12.75">
      <c r="A93" s="10" t="s">
        <v>78</v>
      </c>
      <c r="B93" s="11">
        <v>13881</v>
      </c>
      <c r="C93" s="11">
        <v>27198</v>
      </c>
      <c r="D93" s="11">
        <v>17469</v>
      </c>
      <c r="E93" s="11">
        <v>0</v>
      </c>
      <c r="F93" s="11">
        <f t="shared" si="2"/>
        <v>58548</v>
      </c>
      <c r="G93" s="11">
        <v>13550080</v>
      </c>
      <c r="H93" s="12">
        <v>0.001</v>
      </c>
    </row>
    <row r="94" spans="1:8" ht="12.75">
      <c r="A94" s="4" t="s">
        <v>77</v>
      </c>
      <c r="B94" s="2">
        <v>888687</v>
      </c>
      <c r="C94" s="2">
        <v>153640</v>
      </c>
      <c r="D94" s="2">
        <v>51060</v>
      </c>
      <c r="E94" s="2">
        <v>175000</v>
      </c>
      <c r="F94" s="2">
        <f t="shared" si="2"/>
        <v>1268387</v>
      </c>
      <c r="G94" s="2">
        <v>10843040</v>
      </c>
      <c r="H94" s="3">
        <v>0.0981</v>
      </c>
    </row>
    <row r="95" spans="1:8" ht="12.75">
      <c r="A95" s="10" t="s">
        <v>81</v>
      </c>
      <c r="B95" s="11">
        <v>1945145</v>
      </c>
      <c r="C95" s="11">
        <v>173708</v>
      </c>
      <c r="D95" s="11">
        <v>1488790</v>
      </c>
      <c r="E95" s="11">
        <v>300000</v>
      </c>
      <c r="F95" s="11">
        <f t="shared" si="2"/>
        <v>3907643</v>
      </c>
      <c r="G95" s="11">
        <v>30959140</v>
      </c>
      <c r="H95" s="12">
        <v>0.0621</v>
      </c>
    </row>
    <row r="96" spans="1:8" ht="12.75">
      <c r="A96" s="5" t="s">
        <v>84</v>
      </c>
      <c r="B96" s="2">
        <v>14743</v>
      </c>
      <c r="C96" s="2">
        <v>18728</v>
      </c>
      <c r="D96" s="2">
        <v>724638</v>
      </c>
      <c r="E96" s="2">
        <v>0</v>
      </c>
      <c r="F96" s="6">
        <f t="shared" si="2"/>
        <v>758109</v>
      </c>
      <c r="G96" s="2">
        <v>25200000</v>
      </c>
      <c r="H96" s="3">
        <v>0.0006</v>
      </c>
    </row>
    <row r="97" spans="1:8" ht="12.75">
      <c r="A97" s="10" t="s">
        <v>76</v>
      </c>
      <c r="B97" s="11">
        <v>526</v>
      </c>
      <c r="C97" s="11">
        <v>20528</v>
      </c>
      <c r="D97" s="11">
        <v>11753</v>
      </c>
      <c r="E97" s="11">
        <v>0</v>
      </c>
      <c r="F97" s="11">
        <f t="shared" si="2"/>
        <v>32807</v>
      </c>
      <c r="G97" s="11">
        <v>13600000</v>
      </c>
      <c r="H97" s="12">
        <v>0</v>
      </c>
    </row>
    <row r="98" spans="1:8" ht="12.75">
      <c r="A98" s="4" t="s">
        <v>75</v>
      </c>
      <c r="B98" s="2">
        <v>706267</v>
      </c>
      <c r="C98" s="2">
        <v>31395</v>
      </c>
      <c r="D98" s="2">
        <v>5175</v>
      </c>
      <c r="E98" s="2">
        <v>296480</v>
      </c>
      <c r="F98" s="2">
        <f t="shared" si="2"/>
        <v>1039317</v>
      </c>
      <c r="G98" s="2">
        <v>11428800</v>
      </c>
      <c r="H98" s="3">
        <v>0.1227</v>
      </c>
    </row>
    <row r="99" spans="1:8" ht="12.75">
      <c r="A99" s="10" t="s">
        <v>83</v>
      </c>
      <c r="B99" s="11">
        <v>1983146</v>
      </c>
      <c r="C99" s="11">
        <v>235412</v>
      </c>
      <c r="D99" s="11">
        <v>5467</v>
      </c>
      <c r="E99" s="11">
        <v>154780</v>
      </c>
      <c r="F99" s="11">
        <f aca="true" t="shared" si="3" ref="F99:F106">SUM(B99:E99)</f>
        <v>2378805</v>
      </c>
      <c r="G99" s="11">
        <v>18666360</v>
      </c>
      <c r="H99" s="12">
        <v>0.1145</v>
      </c>
    </row>
    <row r="100" spans="1:8" ht="12.75">
      <c r="A100" s="4" t="s">
        <v>74</v>
      </c>
      <c r="B100" s="2">
        <v>879722</v>
      </c>
      <c r="C100" s="2">
        <v>79086</v>
      </c>
      <c r="D100" s="2">
        <v>802252</v>
      </c>
      <c r="E100" s="2">
        <v>516660</v>
      </c>
      <c r="F100" s="2">
        <f t="shared" si="3"/>
        <v>2277720</v>
      </c>
      <c r="G100" s="2">
        <v>16675840</v>
      </c>
      <c r="H100" s="3">
        <v>0.0837</v>
      </c>
    </row>
    <row r="101" spans="1:8" ht="12.75">
      <c r="A101" s="10" t="s">
        <v>82</v>
      </c>
      <c r="B101" s="11">
        <v>75145</v>
      </c>
      <c r="C101" s="11">
        <v>14088</v>
      </c>
      <c r="D101" s="11">
        <v>49019</v>
      </c>
      <c r="E101" s="11">
        <v>222360</v>
      </c>
      <c r="F101" s="11">
        <f t="shared" si="3"/>
        <v>360612</v>
      </c>
      <c r="G101" s="11">
        <v>24623460</v>
      </c>
      <c r="H101" s="12">
        <v>0.0121</v>
      </c>
    </row>
    <row r="102" spans="1:8" ht="12.75">
      <c r="A102" s="5" t="s">
        <v>80</v>
      </c>
      <c r="B102" s="2">
        <v>229115</v>
      </c>
      <c r="C102" s="2">
        <v>3113352</v>
      </c>
      <c r="D102" s="2">
        <v>138842</v>
      </c>
      <c r="E102" s="2">
        <v>0</v>
      </c>
      <c r="F102" s="6">
        <f t="shared" si="3"/>
        <v>3481309</v>
      </c>
      <c r="G102" s="2">
        <v>60507180</v>
      </c>
      <c r="H102" s="3">
        <v>0.0038</v>
      </c>
    </row>
    <row r="103" spans="1:8" ht="12.75">
      <c r="A103" s="10" t="s">
        <v>73</v>
      </c>
      <c r="B103" s="11">
        <v>363753</v>
      </c>
      <c r="C103" s="11">
        <v>69604</v>
      </c>
      <c r="D103" s="11">
        <v>29038</v>
      </c>
      <c r="E103" s="11">
        <v>302000</v>
      </c>
      <c r="F103" s="11">
        <f t="shared" si="3"/>
        <v>764395</v>
      </c>
      <c r="G103" s="11">
        <v>11390560</v>
      </c>
      <c r="H103" s="12">
        <v>0.0584</v>
      </c>
    </row>
    <row r="104" spans="1:8" ht="12.75">
      <c r="A104" s="4" t="s">
        <v>69</v>
      </c>
      <c r="B104" s="2">
        <v>594090</v>
      </c>
      <c r="C104" s="2">
        <v>485601</v>
      </c>
      <c r="D104" s="2">
        <v>418603</v>
      </c>
      <c r="E104" s="2">
        <v>0</v>
      </c>
      <c r="F104" s="2">
        <f t="shared" si="3"/>
        <v>1498294</v>
      </c>
      <c r="G104" s="2">
        <v>8804960</v>
      </c>
      <c r="H104" s="3">
        <v>0.0675</v>
      </c>
    </row>
    <row r="105" spans="1:8" ht="12.75">
      <c r="A105" s="10" t="s">
        <v>68</v>
      </c>
      <c r="B105" s="11">
        <v>2617038</v>
      </c>
      <c r="C105" s="11">
        <v>59800</v>
      </c>
      <c r="D105" s="11">
        <v>447350</v>
      </c>
      <c r="E105" s="11">
        <v>183120</v>
      </c>
      <c r="F105" s="11">
        <f t="shared" si="3"/>
        <v>3307308</v>
      </c>
      <c r="G105" s="11">
        <v>8371360</v>
      </c>
      <c r="H105" s="12">
        <v>0.3345</v>
      </c>
    </row>
    <row r="106" spans="1:8" ht="12.75">
      <c r="A106" s="5" t="s">
        <v>67</v>
      </c>
      <c r="B106" s="2">
        <v>61760</v>
      </c>
      <c r="C106" s="2">
        <v>59973</v>
      </c>
      <c r="D106" s="2">
        <v>45931</v>
      </c>
      <c r="E106" s="2">
        <v>130200</v>
      </c>
      <c r="F106" s="6">
        <f t="shared" si="3"/>
        <v>297864</v>
      </c>
      <c r="G106" s="2">
        <v>10529600</v>
      </c>
      <c r="H106" s="3">
        <v>0.0182</v>
      </c>
    </row>
    <row r="107" spans="1:8" ht="12.75">
      <c r="A107" s="17" t="s">
        <v>170</v>
      </c>
      <c r="B107" s="18">
        <f aca="true" t="shared" si="4" ref="B107:G107">SUM(B3:B106)</f>
        <v>76279383</v>
      </c>
      <c r="C107" s="18">
        <f t="shared" si="4"/>
        <v>42756730</v>
      </c>
      <c r="D107" s="18">
        <f t="shared" si="4"/>
        <v>33749095</v>
      </c>
      <c r="E107" s="18">
        <f t="shared" si="4"/>
        <v>27835989</v>
      </c>
      <c r="F107" s="18">
        <f t="shared" si="4"/>
        <v>180621197</v>
      </c>
      <c r="G107" s="18">
        <f t="shared" si="4"/>
        <v>2033887890</v>
      </c>
      <c r="H107" s="19">
        <f>AVERAGE(H3:H106)</f>
        <v>0.061948076923076946</v>
      </c>
    </row>
    <row r="108" spans="1:8" ht="12.75">
      <c r="A108" s="10" t="s">
        <v>66</v>
      </c>
      <c r="B108" s="11">
        <v>346930</v>
      </c>
      <c r="C108" s="11">
        <v>11960</v>
      </c>
      <c r="D108" s="11">
        <v>9085</v>
      </c>
      <c r="E108" s="11">
        <v>20200</v>
      </c>
      <c r="F108" s="11">
        <f aca="true" t="shared" si="5" ref="F108:F127">SUM(B108:E108)</f>
        <v>388175</v>
      </c>
      <c r="G108" s="11">
        <v>18517440</v>
      </c>
      <c r="H108" s="12">
        <v>0.0252</v>
      </c>
    </row>
    <row r="109" spans="1:8" ht="12.75">
      <c r="A109" s="5" t="s">
        <v>65</v>
      </c>
      <c r="B109" s="2">
        <v>2174308</v>
      </c>
      <c r="C109" s="2">
        <v>1938958</v>
      </c>
      <c r="D109" s="2">
        <v>116035</v>
      </c>
      <c r="E109" s="2">
        <v>201650</v>
      </c>
      <c r="F109" s="6">
        <f t="shared" si="5"/>
        <v>4430951</v>
      </c>
      <c r="G109" s="2">
        <v>14648320</v>
      </c>
      <c r="H109" s="3">
        <v>0.1622</v>
      </c>
    </row>
    <row r="110" spans="1:8" ht="12.75">
      <c r="A110" s="10" t="s">
        <v>64</v>
      </c>
      <c r="B110" s="11">
        <v>19782</v>
      </c>
      <c r="C110" s="11">
        <v>146522</v>
      </c>
      <c r="D110" s="11">
        <v>307297</v>
      </c>
      <c r="E110" s="11">
        <v>172200</v>
      </c>
      <c r="F110" s="11">
        <f t="shared" si="5"/>
        <v>645801</v>
      </c>
      <c r="G110" s="11">
        <v>13821920</v>
      </c>
      <c r="H110" s="12">
        <v>0.0231</v>
      </c>
    </row>
    <row r="111" spans="1:8" ht="12.75">
      <c r="A111" s="5" t="s">
        <v>63</v>
      </c>
      <c r="B111" s="2">
        <v>164271</v>
      </c>
      <c r="C111" s="2">
        <v>174915</v>
      </c>
      <c r="D111" s="2">
        <v>572700</v>
      </c>
      <c r="E111" s="2">
        <v>112270</v>
      </c>
      <c r="F111" s="6">
        <f t="shared" si="5"/>
        <v>1024156</v>
      </c>
      <c r="G111" s="2">
        <v>10087200</v>
      </c>
      <c r="H111" s="3">
        <v>0.0274</v>
      </c>
    </row>
    <row r="112" spans="1:8" ht="12.75">
      <c r="A112" s="10" t="s">
        <v>62</v>
      </c>
      <c r="B112" s="11">
        <v>0</v>
      </c>
      <c r="C112" s="11">
        <v>0</v>
      </c>
      <c r="D112" s="11">
        <v>0</v>
      </c>
      <c r="E112" s="11">
        <v>0</v>
      </c>
      <c r="F112" s="11">
        <f t="shared" si="5"/>
        <v>0</v>
      </c>
      <c r="G112" s="11">
        <v>13924000</v>
      </c>
      <c r="H112" s="12">
        <v>0</v>
      </c>
    </row>
    <row r="113" spans="1:8" ht="12.75">
      <c r="A113" s="5" t="s">
        <v>61</v>
      </c>
      <c r="B113" s="2">
        <v>0</v>
      </c>
      <c r="C113" s="2">
        <v>0</v>
      </c>
      <c r="D113" s="2">
        <v>0</v>
      </c>
      <c r="E113" s="2">
        <v>0</v>
      </c>
      <c r="F113" s="6">
        <f t="shared" si="5"/>
        <v>0</v>
      </c>
      <c r="G113" s="2">
        <v>14276480</v>
      </c>
      <c r="H113" s="3">
        <v>0</v>
      </c>
    </row>
    <row r="114" spans="1:8" ht="12.75">
      <c r="A114" s="10" t="s">
        <v>72</v>
      </c>
      <c r="B114" s="11">
        <v>1544380</v>
      </c>
      <c r="C114" s="11">
        <v>612318</v>
      </c>
      <c r="D114" s="11">
        <v>9200</v>
      </c>
      <c r="E114" s="11">
        <v>414200</v>
      </c>
      <c r="F114" s="11">
        <f t="shared" si="5"/>
        <v>2580098</v>
      </c>
      <c r="G114" s="11">
        <v>23508630</v>
      </c>
      <c r="H114" s="12">
        <v>0.0885</v>
      </c>
    </row>
    <row r="115" spans="1:8" ht="12.75">
      <c r="A115" s="5" t="s">
        <v>71</v>
      </c>
      <c r="B115" s="2">
        <v>1866160</v>
      </c>
      <c r="C115" s="2">
        <v>1775140</v>
      </c>
      <c r="D115" s="2">
        <v>61065</v>
      </c>
      <c r="E115" s="2">
        <v>174400</v>
      </c>
      <c r="F115" s="6">
        <f t="shared" si="5"/>
        <v>3876765</v>
      </c>
      <c r="G115" s="2">
        <v>7718720</v>
      </c>
      <c r="H115" s="3">
        <v>0.2644</v>
      </c>
    </row>
    <row r="116" spans="1:8" ht="12.75">
      <c r="A116" s="10" t="s">
        <v>60</v>
      </c>
      <c r="B116" s="11">
        <v>1935714</v>
      </c>
      <c r="C116" s="11">
        <v>491395</v>
      </c>
      <c r="D116" s="11">
        <v>198145</v>
      </c>
      <c r="E116" s="11">
        <v>420740</v>
      </c>
      <c r="F116" s="11">
        <f t="shared" si="5"/>
        <v>3045994</v>
      </c>
      <c r="G116" s="11">
        <v>22972320</v>
      </c>
      <c r="H116" s="12">
        <v>0.1026</v>
      </c>
    </row>
    <row r="117" spans="1:8" ht="12.75">
      <c r="A117" s="5" t="s">
        <v>70</v>
      </c>
      <c r="B117" s="2">
        <v>732563</v>
      </c>
      <c r="C117" s="2">
        <v>75518</v>
      </c>
      <c r="D117" s="2">
        <v>111675</v>
      </c>
      <c r="E117" s="2">
        <v>237000</v>
      </c>
      <c r="F117" s="6">
        <f t="shared" si="5"/>
        <v>1156756</v>
      </c>
      <c r="G117" s="2">
        <v>18666360</v>
      </c>
      <c r="H117" s="3">
        <v>0.0519</v>
      </c>
    </row>
    <row r="118" spans="1:8" ht="12.75">
      <c r="A118" s="10" t="s">
        <v>59</v>
      </c>
      <c r="B118" s="11">
        <v>60766</v>
      </c>
      <c r="C118" s="11">
        <v>115759</v>
      </c>
      <c r="D118" s="11">
        <v>330027</v>
      </c>
      <c r="E118" s="11">
        <v>117720</v>
      </c>
      <c r="F118" s="11">
        <f t="shared" si="5"/>
        <v>624272</v>
      </c>
      <c r="G118" s="11">
        <v>8891200</v>
      </c>
      <c r="H118" s="12">
        <v>0.0201</v>
      </c>
    </row>
    <row r="119" spans="1:8" ht="12.75">
      <c r="A119" s="5" t="s">
        <v>58</v>
      </c>
      <c r="B119" s="2">
        <v>829220</v>
      </c>
      <c r="C119" s="2">
        <v>33465</v>
      </c>
      <c r="D119" s="2">
        <v>4111825</v>
      </c>
      <c r="E119" s="2">
        <v>379200</v>
      </c>
      <c r="F119" s="6">
        <f t="shared" si="5"/>
        <v>5353710</v>
      </c>
      <c r="G119" s="2">
        <v>51204960</v>
      </c>
      <c r="H119" s="3">
        <v>0.0236</v>
      </c>
    </row>
    <row r="120" spans="1:8" ht="12.75">
      <c r="A120" s="10" t="s">
        <v>57</v>
      </c>
      <c r="B120" s="11">
        <v>245553</v>
      </c>
      <c r="C120" s="11">
        <v>510888</v>
      </c>
      <c r="D120" s="11">
        <v>0</v>
      </c>
      <c r="E120" s="11">
        <v>400000</v>
      </c>
      <c r="F120" s="11">
        <f t="shared" si="5"/>
        <v>1156441</v>
      </c>
      <c r="G120" s="11">
        <v>7815200</v>
      </c>
      <c r="H120" s="12">
        <v>0.0826</v>
      </c>
    </row>
    <row r="121" spans="1:8" ht="12.75">
      <c r="A121" s="5" t="s">
        <v>56</v>
      </c>
      <c r="B121" s="2">
        <v>59983</v>
      </c>
      <c r="C121" s="2">
        <v>22770</v>
      </c>
      <c r="D121" s="2">
        <v>8761</v>
      </c>
      <c r="E121" s="2">
        <v>0</v>
      </c>
      <c r="F121" s="6">
        <f t="shared" si="5"/>
        <v>91514</v>
      </c>
      <c r="G121" s="2">
        <v>8888480</v>
      </c>
      <c r="H121" s="3">
        <v>0.0067</v>
      </c>
    </row>
    <row r="122" spans="1:8" ht="12.75">
      <c r="A122" s="10" t="s">
        <v>55</v>
      </c>
      <c r="B122" s="11">
        <v>287033</v>
      </c>
      <c r="C122" s="11">
        <v>526585</v>
      </c>
      <c r="D122" s="11">
        <v>404225</v>
      </c>
      <c r="E122" s="11">
        <v>100000</v>
      </c>
      <c r="F122" s="11">
        <f t="shared" si="5"/>
        <v>1317843</v>
      </c>
      <c r="G122" s="11">
        <v>13842240</v>
      </c>
      <c r="H122" s="12">
        <v>0.028</v>
      </c>
    </row>
    <row r="123" spans="1:8" ht="12.75">
      <c r="A123" s="5" t="s">
        <v>54</v>
      </c>
      <c r="B123" s="2">
        <v>0</v>
      </c>
      <c r="C123" s="2">
        <v>0</v>
      </c>
      <c r="D123" s="2">
        <v>0</v>
      </c>
      <c r="E123" s="2">
        <v>0</v>
      </c>
      <c r="F123" s="6">
        <f t="shared" si="5"/>
        <v>0</v>
      </c>
      <c r="G123" s="2">
        <v>12729440</v>
      </c>
      <c r="H123" s="3">
        <v>0</v>
      </c>
    </row>
    <row r="124" spans="1:8" ht="12.75">
      <c r="A124" s="10" t="s">
        <v>52</v>
      </c>
      <c r="B124" s="11">
        <v>876706</v>
      </c>
      <c r="C124" s="11">
        <v>261108</v>
      </c>
      <c r="D124" s="11">
        <v>946680</v>
      </c>
      <c r="E124" s="11">
        <v>507940</v>
      </c>
      <c r="F124" s="11">
        <f t="shared" si="5"/>
        <v>2592434</v>
      </c>
      <c r="G124" s="11">
        <v>25743150</v>
      </c>
      <c r="H124" s="12">
        <v>0.0538</v>
      </c>
    </row>
    <row r="125" spans="1:8" ht="12.75">
      <c r="A125" s="5" t="s">
        <v>51</v>
      </c>
      <c r="B125" s="2">
        <v>173018</v>
      </c>
      <c r="C125" s="2">
        <v>61583</v>
      </c>
      <c r="D125" s="2">
        <v>11141</v>
      </c>
      <c r="E125" s="2">
        <v>0</v>
      </c>
      <c r="F125" s="6">
        <f t="shared" si="5"/>
        <v>245742</v>
      </c>
      <c r="G125" s="2">
        <v>28650420</v>
      </c>
      <c r="H125" s="3">
        <v>0.006</v>
      </c>
    </row>
    <row r="126" spans="1:8" ht="12.75">
      <c r="A126" s="10" t="s">
        <v>50</v>
      </c>
      <c r="B126" s="11">
        <v>1058227</v>
      </c>
      <c r="C126" s="11">
        <v>815570</v>
      </c>
      <c r="D126" s="11">
        <v>326992</v>
      </c>
      <c r="E126" s="11">
        <v>213640</v>
      </c>
      <c r="F126" s="11">
        <f t="shared" si="5"/>
        <v>2414429</v>
      </c>
      <c r="G126" s="11">
        <v>11120160</v>
      </c>
      <c r="H126" s="12">
        <v>0.1144</v>
      </c>
    </row>
    <row r="127" spans="1:8" ht="12.75">
      <c r="A127" s="4" t="s">
        <v>49</v>
      </c>
      <c r="B127" s="2">
        <v>970583</v>
      </c>
      <c r="C127" s="2">
        <v>391208</v>
      </c>
      <c r="D127" s="2">
        <v>465091</v>
      </c>
      <c r="E127" s="2">
        <v>518840</v>
      </c>
      <c r="F127" s="2">
        <f t="shared" si="5"/>
        <v>2345722</v>
      </c>
      <c r="G127" s="2">
        <v>10759360</v>
      </c>
      <c r="H127" s="3">
        <v>0.1384</v>
      </c>
    </row>
    <row r="128" spans="1:8" ht="12.75">
      <c r="A128" s="10" t="s">
        <v>48</v>
      </c>
      <c r="B128" s="11">
        <v>221572</v>
      </c>
      <c r="C128" s="11">
        <v>541305</v>
      </c>
      <c r="D128" s="11">
        <v>0</v>
      </c>
      <c r="E128" s="11">
        <v>547180</v>
      </c>
      <c r="F128" s="11">
        <v>0</v>
      </c>
      <c r="G128" s="11">
        <v>12031200</v>
      </c>
      <c r="H128" s="12">
        <v>0.0639</v>
      </c>
    </row>
    <row r="129" spans="1:8" ht="12.75">
      <c r="A129" s="4" t="s">
        <v>47</v>
      </c>
      <c r="B129" s="2">
        <v>0</v>
      </c>
      <c r="C129" s="2">
        <v>0</v>
      </c>
      <c r="D129" s="2">
        <v>0</v>
      </c>
      <c r="E129" s="2">
        <v>0</v>
      </c>
      <c r="F129" s="2">
        <f aca="true" t="shared" si="6" ref="F129:F171">SUM(B129:E129)</f>
        <v>0</v>
      </c>
      <c r="G129" s="2">
        <v>64211400</v>
      </c>
      <c r="H129" s="3">
        <v>0</v>
      </c>
    </row>
    <row r="130" spans="1:8" ht="12.75">
      <c r="A130" s="10" t="s">
        <v>46</v>
      </c>
      <c r="B130" s="11">
        <v>163475</v>
      </c>
      <c r="C130" s="11">
        <v>1033908</v>
      </c>
      <c r="D130" s="11">
        <v>363860</v>
      </c>
      <c r="E130" s="11">
        <v>350000</v>
      </c>
      <c r="F130" s="11">
        <f t="shared" si="6"/>
        <v>1911243</v>
      </c>
      <c r="G130" s="11">
        <v>10129120</v>
      </c>
      <c r="H130" s="12">
        <v>0.0507</v>
      </c>
    </row>
    <row r="131" spans="1:8" ht="12.75">
      <c r="A131" s="4" t="s">
        <v>45</v>
      </c>
      <c r="B131" s="2">
        <v>0</v>
      </c>
      <c r="C131" s="2">
        <v>0</v>
      </c>
      <c r="D131" s="2">
        <v>0</v>
      </c>
      <c r="E131" s="2">
        <v>0</v>
      </c>
      <c r="F131" s="2">
        <f t="shared" si="6"/>
        <v>0</v>
      </c>
      <c r="G131" s="2">
        <v>22480000</v>
      </c>
      <c r="H131" s="3">
        <v>0</v>
      </c>
    </row>
    <row r="132" spans="1:8" ht="12.75">
      <c r="A132" s="10" t="s">
        <v>173</v>
      </c>
      <c r="B132" s="11">
        <v>313485</v>
      </c>
      <c r="C132" s="11">
        <v>67617</v>
      </c>
      <c r="D132" s="11">
        <v>118824</v>
      </c>
      <c r="E132" s="11">
        <v>487413</v>
      </c>
      <c r="F132" s="11">
        <f t="shared" si="6"/>
        <v>987339</v>
      </c>
      <c r="G132" s="11">
        <v>22427280</v>
      </c>
      <c r="H132" s="12">
        <v>0.0357</v>
      </c>
    </row>
    <row r="133" spans="1:8" ht="12.75">
      <c r="A133" s="4" t="s">
        <v>44</v>
      </c>
      <c r="B133" s="2">
        <v>408050</v>
      </c>
      <c r="C133" s="2">
        <v>68195</v>
      </c>
      <c r="D133" s="2">
        <v>37490</v>
      </c>
      <c r="E133" s="2">
        <v>175000</v>
      </c>
      <c r="F133" s="2">
        <f t="shared" si="6"/>
        <v>688735</v>
      </c>
      <c r="G133" s="2">
        <v>8459520</v>
      </c>
      <c r="H133" s="3">
        <v>0.0689</v>
      </c>
    </row>
    <row r="134" spans="1:8" ht="12.75">
      <c r="A134" s="10" t="s">
        <v>43</v>
      </c>
      <c r="B134" s="11">
        <v>1381687</v>
      </c>
      <c r="C134" s="11">
        <v>944955</v>
      </c>
      <c r="D134" s="11">
        <v>230</v>
      </c>
      <c r="E134" s="11">
        <v>350000</v>
      </c>
      <c r="F134" s="11">
        <f t="shared" si="6"/>
        <v>2676872</v>
      </c>
      <c r="G134" s="11">
        <v>11717040</v>
      </c>
      <c r="H134" s="12">
        <v>0.1478</v>
      </c>
    </row>
    <row r="135" spans="1:8" ht="12.75">
      <c r="A135" s="4" t="s">
        <v>28</v>
      </c>
      <c r="B135" s="2">
        <v>460293</v>
      </c>
      <c r="C135" s="2">
        <v>345817</v>
      </c>
      <c r="D135" s="2">
        <v>582944</v>
      </c>
      <c r="E135" s="2">
        <v>315000</v>
      </c>
      <c r="F135" s="2">
        <f t="shared" si="6"/>
        <v>1704054</v>
      </c>
      <c r="G135" s="2">
        <v>8160000</v>
      </c>
      <c r="H135" s="3">
        <v>0.095</v>
      </c>
    </row>
    <row r="136" spans="1:8" ht="12.75">
      <c r="A136" s="10" t="s">
        <v>42</v>
      </c>
      <c r="B136" s="11">
        <v>1234074</v>
      </c>
      <c r="C136" s="11">
        <v>58938</v>
      </c>
      <c r="D136" s="11">
        <v>345469</v>
      </c>
      <c r="E136" s="11">
        <v>412200</v>
      </c>
      <c r="F136" s="11">
        <f t="shared" si="6"/>
        <v>2050681</v>
      </c>
      <c r="G136" s="11">
        <v>38910780</v>
      </c>
      <c r="H136" s="12">
        <v>0.0602</v>
      </c>
    </row>
    <row r="137" spans="1:8" ht="12.75">
      <c r="A137" s="4" t="s">
        <v>27</v>
      </c>
      <c r="B137" s="2">
        <v>623382</v>
      </c>
      <c r="C137" s="2">
        <v>1736960</v>
      </c>
      <c r="D137" s="2">
        <v>114655</v>
      </c>
      <c r="E137" s="2">
        <v>438180</v>
      </c>
      <c r="F137" s="2">
        <f t="shared" si="6"/>
        <v>2913177</v>
      </c>
      <c r="G137" s="2">
        <v>19316640</v>
      </c>
      <c r="H137" s="3">
        <v>0.0677</v>
      </c>
    </row>
    <row r="138" spans="1:8" ht="12.75">
      <c r="A138" s="10" t="s">
        <v>26</v>
      </c>
      <c r="B138" s="11">
        <v>87526</v>
      </c>
      <c r="C138" s="11">
        <v>154468</v>
      </c>
      <c r="D138" s="11">
        <v>252837</v>
      </c>
      <c r="E138" s="11">
        <v>125000</v>
      </c>
      <c r="F138" s="11">
        <f t="shared" si="6"/>
        <v>619831</v>
      </c>
      <c r="G138" s="11">
        <v>4760000</v>
      </c>
      <c r="H138" s="12">
        <v>0.0446</v>
      </c>
    </row>
    <row r="139" spans="1:8" ht="12.75">
      <c r="A139" s="4" t="s">
        <v>172</v>
      </c>
      <c r="B139" s="2">
        <v>238857</v>
      </c>
      <c r="C139" s="2">
        <v>1197380</v>
      </c>
      <c r="D139" s="2">
        <v>24495</v>
      </c>
      <c r="E139" s="2">
        <v>361880</v>
      </c>
      <c r="F139" s="2">
        <f t="shared" si="6"/>
        <v>1822612</v>
      </c>
      <c r="G139" s="2">
        <v>7292800</v>
      </c>
      <c r="H139" s="3">
        <v>0.0824</v>
      </c>
    </row>
    <row r="140" spans="1:8" ht="12.75">
      <c r="A140" s="10" t="s">
        <v>41</v>
      </c>
      <c r="B140" s="11">
        <v>8970</v>
      </c>
      <c r="C140" s="11">
        <v>10868</v>
      </c>
      <c r="D140" s="11">
        <v>339250</v>
      </c>
      <c r="E140" s="11">
        <v>0</v>
      </c>
      <c r="F140" s="11">
        <f t="shared" si="6"/>
        <v>359088</v>
      </c>
      <c r="G140" s="11">
        <v>26703360</v>
      </c>
      <c r="H140" s="12">
        <v>0.0003</v>
      </c>
    </row>
    <row r="141" spans="1:8" ht="12.75">
      <c r="A141" s="4" t="s">
        <v>40</v>
      </c>
      <c r="B141" s="2">
        <v>295815</v>
      </c>
      <c r="C141" s="2">
        <v>586270</v>
      </c>
      <c r="D141" s="2">
        <v>62445</v>
      </c>
      <c r="E141" s="2">
        <v>458700</v>
      </c>
      <c r="F141" s="2">
        <f t="shared" si="6"/>
        <v>1403230</v>
      </c>
      <c r="G141" s="2">
        <v>58413060</v>
      </c>
      <c r="H141" s="3">
        <v>0.0129</v>
      </c>
    </row>
    <row r="142" spans="1:8" ht="12.75">
      <c r="A142" s="10" t="s">
        <v>39</v>
      </c>
      <c r="B142" s="11">
        <v>1379246</v>
      </c>
      <c r="C142" s="11">
        <v>46656</v>
      </c>
      <c r="D142" s="11">
        <v>121991</v>
      </c>
      <c r="E142" s="11">
        <v>355340</v>
      </c>
      <c r="F142" s="11">
        <f t="shared" si="6"/>
        <v>1903233</v>
      </c>
      <c r="G142" s="11">
        <v>18244460</v>
      </c>
      <c r="H142" s="12">
        <v>0.0989</v>
      </c>
    </row>
    <row r="143" spans="1:8" ht="12.75">
      <c r="A143" s="4" t="s">
        <v>25</v>
      </c>
      <c r="B143" s="2">
        <v>90842</v>
      </c>
      <c r="C143" s="2">
        <v>27991</v>
      </c>
      <c r="D143" s="2">
        <v>626520</v>
      </c>
      <c r="E143" s="2">
        <v>503580</v>
      </c>
      <c r="F143" s="2">
        <f t="shared" si="6"/>
        <v>1248933</v>
      </c>
      <c r="G143" s="2">
        <v>6423520</v>
      </c>
      <c r="H143" s="3">
        <v>0.0925</v>
      </c>
    </row>
    <row r="144" spans="1:8" ht="12.75">
      <c r="A144" s="10" t="s">
        <v>24</v>
      </c>
      <c r="B144" s="11">
        <v>618316</v>
      </c>
      <c r="C144" s="11">
        <v>58765</v>
      </c>
      <c r="D144" s="11">
        <v>4658</v>
      </c>
      <c r="E144" s="11">
        <v>213640</v>
      </c>
      <c r="F144" s="11">
        <f t="shared" si="6"/>
        <v>895379</v>
      </c>
      <c r="G144" s="11">
        <v>8152640</v>
      </c>
      <c r="H144" s="12">
        <v>0.102</v>
      </c>
    </row>
    <row r="145" spans="1:8" ht="12.75">
      <c r="A145" s="5" t="s">
        <v>38</v>
      </c>
      <c r="B145" s="2">
        <v>10350</v>
      </c>
      <c r="C145" s="2">
        <v>16100</v>
      </c>
      <c r="D145" s="2">
        <v>14088</v>
      </c>
      <c r="E145" s="2">
        <v>0</v>
      </c>
      <c r="F145" s="6">
        <f t="shared" si="6"/>
        <v>40538</v>
      </c>
      <c r="G145" s="2">
        <v>26100000</v>
      </c>
      <c r="H145" s="3">
        <v>0.0004</v>
      </c>
    </row>
    <row r="146" spans="1:8" ht="12.75">
      <c r="A146" s="13" t="s">
        <v>37</v>
      </c>
      <c r="B146" s="11">
        <v>127420</v>
      </c>
      <c r="C146" s="11">
        <v>621000</v>
      </c>
      <c r="D146" s="11">
        <v>0</v>
      </c>
      <c r="E146" s="11">
        <v>0</v>
      </c>
      <c r="F146" s="11">
        <f t="shared" si="6"/>
        <v>748420</v>
      </c>
      <c r="G146" s="11">
        <v>48600000</v>
      </c>
      <c r="H146" s="12">
        <v>0.0026</v>
      </c>
    </row>
    <row r="147" spans="1:8" ht="12.75">
      <c r="A147" s="4" t="s">
        <v>23</v>
      </c>
      <c r="B147" s="2">
        <v>5463</v>
      </c>
      <c r="C147" s="2">
        <v>3738</v>
      </c>
      <c r="D147" s="2">
        <v>16215</v>
      </c>
      <c r="E147" s="2">
        <v>0</v>
      </c>
      <c r="F147" s="2">
        <f t="shared" si="6"/>
        <v>25416</v>
      </c>
      <c r="G147" s="2">
        <v>14106240</v>
      </c>
      <c r="H147" s="3">
        <v>0.0004</v>
      </c>
    </row>
    <row r="148" spans="1:8" ht="12.75">
      <c r="A148" s="13" t="s">
        <v>36</v>
      </c>
      <c r="B148" s="11">
        <v>5225112</v>
      </c>
      <c r="C148" s="11">
        <v>85848</v>
      </c>
      <c r="D148" s="11">
        <v>471465</v>
      </c>
      <c r="E148" s="11">
        <v>677980</v>
      </c>
      <c r="F148" s="11">
        <f t="shared" si="6"/>
        <v>6460405</v>
      </c>
      <c r="G148" s="11">
        <v>21407400</v>
      </c>
      <c r="H148" s="12">
        <v>0.3171</v>
      </c>
    </row>
    <row r="149" spans="1:8" ht="12.75">
      <c r="A149" s="4" t="s">
        <v>22</v>
      </c>
      <c r="B149" s="2">
        <v>644085</v>
      </c>
      <c r="C149" s="2">
        <v>33810</v>
      </c>
      <c r="D149" s="2">
        <v>507495</v>
      </c>
      <c r="E149" s="2">
        <v>498130</v>
      </c>
      <c r="F149" s="2">
        <f t="shared" si="6"/>
        <v>1683520</v>
      </c>
      <c r="G149" s="2">
        <v>7926080</v>
      </c>
      <c r="H149" s="3">
        <v>0.1441</v>
      </c>
    </row>
    <row r="150" spans="1:8" ht="12.75">
      <c r="A150" s="13" t="s">
        <v>35</v>
      </c>
      <c r="B150" s="11">
        <v>311185</v>
      </c>
      <c r="C150" s="11">
        <v>312915</v>
      </c>
      <c r="D150" s="11">
        <v>49220</v>
      </c>
      <c r="E150" s="11">
        <v>450000</v>
      </c>
      <c r="F150" s="11">
        <f t="shared" si="6"/>
        <v>1123320</v>
      </c>
      <c r="G150" s="11">
        <v>24847920</v>
      </c>
      <c r="H150" s="12">
        <v>0.0306</v>
      </c>
    </row>
    <row r="151" spans="1:8" ht="12.75">
      <c r="A151" s="4" t="s">
        <v>21</v>
      </c>
      <c r="B151" s="2">
        <v>2243934</v>
      </c>
      <c r="C151" s="2">
        <v>50140</v>
      </c>
      <c r="D151" s="2">
        <v>217580</v>
      </c>
      <c r="E151" s="2">
        <v>153690</v>
      </c>
      <c r="F151" s="2">
        <f t="shared" si="6"/>
        <v>2665344</v>
      </c>
      <c r="G151" s="2">
        <v>15480480</v>
      </c>
      <c r="H151" s="3">
        <v>0.1549</v>
      </c>
    </row>
    <row r="152" spans="1:8" ht="12.75">
      <c r="A152" s="13" t="s">
        <v>18</v>
      </c>
      <c r="B152" s="11">
        <v>70818</v>
      </c>
      <c r="C152" s="11">
        <v>36289</v>
      </c>
      <c r="D152" s="11">
        <v>7584</v>
      </c>
      <c r="E152" s="11">
        <v>120600</v>
      </c>
      <c r="F152" s="11">
        <f t="shared" si="6"/>
        <v>235291</v>
      </c>
      <c r="G152" s="11">
        <v>6296320</v>
      </c>
      <c r="H152" s="12">
        <v>0.0304</v>
      </c>
    </row>
    <row r="153" spans="1:8" ht="12.75">
      <c r="A153" s="7" t="s">
        <v>34</v>
      </c>
      <c r="B153" s="2">
        <v>0</v>
      </c>
      <c r="C153" s="2">
        <v>0</v>
      </c>
      <c r="D153" s="2">
        <v>0</v>
      </c>
      <c r="E153" s="2">
        <v>0</v>
      </c>
      <c r="F153" s="6">
        <f t="shared" si="6"/>
        <v>0</v>
      </c>
      <c r="G153" s="2">
        <v>71456580</v>
      </c>
      <c r="H153" s="3">
        <v>0</v>
      </c>
    </row>
    <row r="154" spans="1:8" ht="12.75">
      <c r="A154" s="13" t="s">
        <v>33</v>
      </c>
      <c r="B154" s="11">
        <v>19955</v>
      </c>
      <c r="C154" s="11">
        <v>102235</v>
      </c>
      <c r="D154" s="11">
        <v>153640</v>
      </c>
      <c r="E154" s="11">
        <v>0</v>
      </c>
      <c r="F154" s="11">
        <f t="shared" si="6"/>
        <v>275830</v>
      </c>
      <c r="G154" s="11">
        <v>30075840</v>
      </c>
      <c r="H154" s="12">
        <v>0.0069</v>
      </c>
    </row>
    <row r="155" spans="1:8" ht="12.75">
      <c r="A155" s="1" t="s">
        <v>17</v>
      </c>
      <c r="B155" s="2">
        <v>121215</v>
      </c>
      <c r="C155" s="2">
        <v>137425</v>
      </c>
      <c r="D155" s="2">
        <v>203435</v>
      </c>
      <c r="E155" s="2">
        <v>125000</v>
      </c>
      <c r="F155" s="2">
        <f t="shared" si="6"/>
        <v>587075</v>
      </c>
      <c r="G155" s="2">
        <v>12640000</v>
      </c>
      <c r="H155" s="3">
        <v>0.0195</v>
      </c>
    </row>
    <row r="156" spans="1:8" ht="12.75">
      <c r="A156" s="13" t="s">
        <v>16</v>
      </c>
      <c r="B156" s="11">
        <v>297690</v>
      </c>
      <c r="C156" s="11">
        <v>800688</v>
      </c>
      <c r="D156" s="11">
        <v>566720</v>
      </c>
      <c r="E156" s="11">
        <v>485000</v>
      </c>
      <c r="F156" s="11">
        <f t="shared" si="6"/>
        <v>2150098</v>
      </c>
      <c r="G156" s="11">
        <v>25095600</v>
      </c>
      <c r="H156" s="12">
        <v>0.0312</v>
      </c>
    </row>
    <row r="157" spans="1:8" ht="12.75">
      <c r="A157" s="1" t="s">
        <v>15</v>
      </c>
      <c r="B157" s="2">
        <v>74060</v>
      </c>
      <c r="C157" s="2">
        <v>241098</v>
      </c>
      <c r="D157" s="2">
        <v>310500</v>
      </c>
      <c r="E157" s="2">
        <v>0</v>
      </c>
      <c r="F157" s="2">
        <f t="shared" si="6"/>
        <v>625658</v>
      </c>
      <c r="G157" s="2">
        <v>10958560</v>
      </c>
      <c r="H157" s="3">
        <v>0.0068</v>
      </c>
    </row>
    <row r="158" spans="1:8" ht="12.75">
      <c r="A158" s="13" t="s">
        <v>20</v>
      </c>
      <c r="B158" s="11">
        <v>366425</v>
      </c>
      <c r="C158" s="11">
        <v>44850</v>
      </c>
      <c r="D158" s="11">
        <v>79523</v>
      </c>
      <c r="E158" s="11">
        <v>300000</v>
      </c>
      <c r="F158" s="11">
        <f t="shared" si="6"/>
        <v>790798</v>
      </c>
      <c r="G158" s="11">
        <v>10647200</v>
      </c>
      <c r="H158" s="12">
        <v>0.0626</v>
      </c>
    </row>
    <row r="159" spans="1:8" ht="12.75">
      <c r="A159" s="1" t="s">
        <v>14</v>
      </c>
      <c r="B159" s="2">
        <v>199027</v>
      </c>
      <c r="C159" s="2">
        <v>43758</v>
      </c>
      <c r="D159" s="2">
        <v>0</v>
      </c>
      <c r="E159" s="2">
        <v>304110</v>
      </c>
      <c r="F159" s="2">
        <f t="shared" si="6"/>
        <v>546895</v>
      </c>
      <c r="G159" s="2">
        <v>10851680</v>
      </c>
      <c r="H159" s="3">
        <v>0.0464</v>
      </c>
    </row>
    <row r="160" spans="1:8" ht="12.75">
      <c r="A160" s="13" t="s">
        <v>13</v>
      </c>
      <c r="B160" s="11">
        <v>97754</v>
      </c>
      <c r="C160" s="11">
        <v>0</v>
      </c>
      <c r="D160" s="11">
        <v>0</v>
      </c>
      <c r="E160" s="11">
        <v>222360</v>
      </c>
      <c r="F160" s="11">
        <f t="shared" si="6"/>
        <v>320114</v>
      </c>
      <c r="G160" s="11">
        <v>8752000</v>
      </c>
      <c r="H160" s="12">
        <v>0.0366</v>
      </c>
    </row>
    <row r="161" spans="1:8" ht="12.75">
      <c r="A161" s="1" t="s">
        <v>12</v>
      </c>
      <c r="B161" s="2">
        <v>225974</v>
      </c>
      <c r="C161" s="2">
        <v>207230</v>
      </c>
      <c r="D161" s="2">
        <v>299857</v>
      </c>
      <c r="E161" s="2">
        <v>275000</v>
      </c>
      <c r="F161" s="2">
        <f t="shared" si="6"/>
        <v>1008061</v>
      </c>
      <c r="G161" s="2">
        <v>11073360</v>
      </c>
      <c r="H161" s="3">
        <v>0.1808</v>
      </c>
    </row>
    <row r="162" spans="1:8" ht="12.75">
      <c r="A162" s="10" t="s">
        <v>32</v>
      </c>
      <c r="B162" s="11">
        <v>1411800</v>
      </c>
      <c r="C162" s="11">
        <v>706100</v>
      </c>
      <c r="D162" s="11">
        <v>93150</v>
      </c>
      <c r="E162" s="11">
        <v>390000</v>
      </c>
      <c r="F162" s="11">
        <f t="shared" si="6"/>
        <v>2601050</v>
      </c>
      <c r="G162" s="11">
        <v>25372440</v>
      </c>
      <c r="H162" s="12">
        <v>0.0785</v>
      </c>
    </row>
    <row r="163" spans="1:8" ht="12.75">
      <c r="A163" s="1" t="s">
        <v>11</v>
      </c>
      <c r="B163" s="2">
        <v>388634</v>
      </c>
      <c r="C163" s="2">
        <v>83145</v>
      </c>
      <c r="D163" s="2">
        <v>1265</v>
      </c>
      <c r="E163" s="2">
        <v>662725</v>
      </c>
      <c r="F163" s="2">
        <f t="shared" si="6"/>
        <v>1135769</v>
      </c>
      <c r="G163" s="2">
        <v>6783360</v>
      </c>
      <c r="H163" s="3">
        <v>0.155</v>
      </c>
    </row>
    <row r="164" spans="1:8" ht="12.75">
      <c r="A164" s="10" t="s">
        <v>31</v>
      </c>
      <c r="B164" s="11">
        <v>217758</v>
      </c>
      <c r="C164" s="11">
        <v>683162</v>
      </c>
      <c r="D164" s="11">
        <v>430222</v>
      </c>
      <c r="E164" s="11">
        <v>300000</v>
      </c>
      <c r="F164" s="11">
        <f t="shared" si="6"/>
        <v>1631142</v>
      </c>
      <c r="G164" s="11">
        <v>36525240</v>
      </c>
      <c r="H164" s="12">
        <v>0.0142</v>
      </c>
    </row>
    <row r="165" spans="1:8" ht="12.75">
      <c r="A165" s="4" t="s">
        <v>171</v>
      </c>
      <c r="B165" s="2">
        <v>378508</v>
      </c>
      <c r="C165" s="2">
        <v>444855</v>
      </c>
      <c r="D165" s="2">
        <v>5405</v>
      </c>
      <c r="E165" s="2">
        <v>710355</v>
      </c>
      <c r="F165" s="2">
        <f t="shared" si="6"/>
        <v>1539123</v>
      </c>
      <c r="G165" s="2">
        <v>7926080</v>
      </c>
      <c r="H165" s="3">
        <v>0.159</v>
      </c>
    </row>
    <row r="166" spans="1:8" ht="12.75">
      <c r="A166" s="10" t="s">
        <v>30</v>
      </c>
      <c r="B166" s="11">
        <v>6210</v>
      </c>
      <c r="C166" s="11">
        <v>0</v>
      </c>
      <c r="D166" s="11">
        <v>25070</v>
      </c>
      <c r="E166" s="11">
        <v>0</v>
      </c>
      <c r="F166" s="11">
        <f t="shared" si="6"/>
        <v>31280</v>
      </c>
      <c r="G166" s="11">
        <v>25290000</v>
      </c>
      <c r="H166" s="12">
        <v>0.0002</v>
      </c>
    </row>
    <row r="167" spans="1:8" ht="12.75">
      <c r="A167" s="1" t="s">
        <v>10</v>
      </c>
      <c r="B167" s="2">
        <v>448300</v>
      </c>
      <c r="C167" s="2">
        <v>418002</v>
      </c>
      <c r="D167" s="2">
        <v>63147</v>
      </c>
      <c r="E167" s="2">
        <v>401120</v>
      </c>
      <c r="F167" s="2">
        <f t="shared" si="6"/>
        <v>1330569</v>
      </c>
      <c r="G167" s="2">
        <v>8949440</v>
      </c>
      <c r="H167" s="3">
        <v>0.0949</v>
      </c>
    </row>
    <row r="168" spans="1:8" ht="12.75">
      <c r="A168" s="13" t="s">
        <v>9</v>
      </c>
      <c r="B168" s="11">
        <v>326760</v>
      </c>
      <c r="C168" s="11">
        <v>1040175</v>
      </c>
      <c r="D168" s="11">
        <v>541075</v>
      </c>
      <c r="E168" s="11">
        <v>550000</v>
      </c>
      <c r="F168" s="11">
        <f t="shared" si="6"/>
        <v>2458010</v>
      </c>
      <c r="G168" s="11">
        <v>9650080</v>
      </c>
      <c r="H168" s="12">
        <v>0.0909</v>
      </c>
    </row>
    <row r="169" spans="1:8" ht="12.75">
      <c r="A169" s="4" t="s">
        <v>29</v>
      </c>
      <c r="B169" s="2">
        <v>349526</v>
      </c>
      <c r="C169" s="2">
        <v>449880</v>
      </c>
      <c r="D169" s="2">
        <v>123050</v>
      </c>
      <c r="E169" s="2">
        <v>540174</v>
      </c>
      <c r="F169" s="2">
        <f t="shared" si="6"/>
        <v>1462630</v>
      </c>
      <c r="G169" s="2">
        <v>25080840</v>
      </c>
      <c r="H169" s="3">
        <v>0.0592</v>
      </c>
    </row>
    <row r="170" spans="1:8" ht="13.5" thickBot="1">
      <c r="A170" s="14" t="s">
        <v>53</v>
      </c>
      <c r="B170" s="15">
        <v>20479</v>
      </c>
      <c r="C170" s="15">
        <v>6866</v>
      </c>
      <c r="D170" s="15">
        <v>1702</v>
      </c>
      <c r="E170" s="15">
        <v>0</v>
      </c>
      <c r="F170" s="15">
        <f t="shared" si="6"/>
        <v>29047</v>
      </c>
      <c r="G170" s="15">
        <v>24525540</v>
      </c>
      <c r="H170" s="16">
        <v>0.0008</v>
      </c>
    </row>
    <row r="171" spans="1:8" ht="17.25" customHeight="1" thickTop="1">
      <c r="A171" s="22" t="s">
        <v>8</v>
      </c>
      <c r="B171" s="23">
        <v>46064</v>
      </c>
      <c r="C171" s="23">
        <v>10810</v>
      </c>
      <c r="D171" s="23">
        <v>0</v>
      </c>
      <c r="E171" s="23">
        <v>246143</v>
      </c>
      <c r="F171" s="20">
        <f t="shared" si="6"/>
        <v>303017</v>
      </c>
      <c r="G171" s="20">
        <v>12686880</v>
      </c>
      <c r="H171" s="21">
        <v>0.023</v>
      </c>
    </row>
  </sheetData>
  <sheetProtection/>
  <mergeCells count="5">
    <mergeCell ref="F1:F2"/>
    <mergeCell ref="G1:G2"/>
    <mergeCell ref="H1:H2"/>
    <mergeCell ref="A1:A2"/>
    <mergeCell ref="B1:E1"/>
  </mergeCells>
  <printOptions/>
  <pageMargins left="0.26" right="0" top="0.32" bottom="0.5" header="0" footer="0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1"/>
  <sheetViews>
    <sheetView tabSelected="1" view="pageBreakPreview" zoomScale="50" zoomScaleNormal="65" zoomScaleSheetLayoutView="50" zoomScalePageLayoutView="0" workbookViewId="0" topLeftCell="A1">
      <pane xSplit="6" ySplit="17" topLeftCell="G165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M187" sqref="M3:M187"/>
    </sheetView>
  </sheetViews>
  <sheetFormatPr defaultColWidth="9.140625" defaultRowHeight="12.75"/>
  <cols>
    <col min="1" max="1" width="22.57421875" style="29" customWidth="1"/>
    <col min="2" max="2" width="16.28125" style="29" customWidth="1"/>
    <col min="3" max="3" width="15.57421875" style="29" customWidth="1"/>
    <col min="4" max="4" width="16.7109375" style="29" customWidth="1"/>
    <col min="5" max="5" width="15.7109375" style="29" customWidth="1"/>
    <col min="6" max="6" width="19.140625" style="29" customWidth="1"/>
    <col min="7" max="7" width="17.140625" style="64" customWidth="1"/>
    <col min="8" max="9" width="16.28125" style="29" customWidth="1"/>
    <col min="10" max="10" width="17.8515625" style="29" customWidth="1"/>
    <col min="11" max="11" width="10.7109375" style="29" customWidth="1"/>
    <col min="12" max="12" width="10.140625" style="72" customWidth="1"/>
    <col min="13" max="13" width="18.8515625" style="29" customWidth="1"/>
    <col min="14" max="14" width="16.421875" style="29" customWidth="1"/>
    <col min="15" max="15" width="14.57421875" style="29" customWidth="1"/>
    <col min="16" max="16384" width="9.140625" style="29" customWidth="1"/>
  </cols>
  <sheetData>
    <row r="1" spans="1:15" ht="45.75" customHeight="1">
      <c r="A1" s="89" t="s">
        <v>19</v>
      </c>
      <c r="B1" s="91" t="s">
        <v>792</v>
      </c>
      <c r="C1" s="92"/>
      <c r="D1" s="92"/>
      <c r="E1" s="93"/>
      <c r="F1" s="86" t="s">
        <v>776</v>
      </c>
      <c r="G1" s="86" t="s">
        <v>777</v>
      </c>
      <c r="H1" s="84" t="s">
        <v>795</v>
      </c>
      <c r="I1" s="94" t="s">
        <v>798</v>
      </c>
      <c r="J1" s="86" t="s">
        <v>793</v>
      </c>
      <c r="K1" s="86" t="s">
        <v>778</v>
      </c>
      <c r="L1" s="88" t="s">
        <v>779</v>
      </c>
      <c r="M1" s="69" t="s">
        <v>796</v>
      </c>
      <c r="N1" s="66" t="s">
        <v>791</v>
      </c>
      <c r="O1" s="36"/>
    </row>
    <row r="2" spans="1:15" ht="46.5" customHeight="1">
      <c r="A2" s="90"/>
      <c r="B2" s="30" t="s">
        <v>1</v>
      </c>
      <c r="C2" s="30" t="s">
        <v>2</v>
      </c>
      <c r="D2" s="30" t="s">
        <v>3</v>
      </c>
      <c r="E2" s="30" t="s">
        <v>4</v>
      </c>
      <c r="F2" s="87"/>
      <c r="G2" s="87"/>
      <c r="H2" s="85"/>
      <c r="I2" s="95"/>
      <c r="J2" s="87"/>
      <c r="K2" s="87"/>
      <c r="L2" s="88"/>
      <c r="M2" s="69" t="s">
        <v>797</v>
      </c>
      <c r="N2" s="67" t="s">
        <v>178</v>
      </c>
      <c r="O2" s="66" t="s">
        <v>775</v>
      </c>
    </row>
    <row r="3" spans="1:15" ht="15">
      <c r="A3" s="31" t="s">
        <v>8</v>
      </c>
      <c r="B3" s="32">
        <v>46064</v>
      </c>
      <c r="C3" s="32">
        <v>10810</v>
      </c>
      <c r="D3" s="32">
        <v>0</v>
      </c>
      <c r="E3" s="32">
        <v>246143</v>
      </c>
      <c r="F3" s="33">
        <f aca="true" t="shared" si="0" ref="F3:F14">SUM(B3:E3)</f>
        <v>303017</v>
      </c>
      <c r="G3" s="56">
        <v>15000</v>
      </c>
      <c r="H3" s="54">
        <f aca="true" t="shared" si="1" ref="H3:H15">G3+E3</f>
        <v>261143</v>
      </c>
      <c r="I3" s="73">
        <v>625000</v>
      </c>
      <c r="J3" s="33">
        <f aca="true" t="shared" si="2" ref="J3:J15">165*O3</f>
        <v>13074435</v>
      </c>
      <c r="K3" s="50">
        <f aca="true" t="shared" si="3" ref="K3:K14">F3/J3</f>
        <v>0.023176297866791186</v>
      </c>
      <c r="L3" s="70">
        <f aca="true" t="shared" si="4" ref="L3:L15">(H3-N3)/J3</f>
        <v>0.0199735590868745</v>
      </c>
      <c r="M3" s="51">
        <f aca="true" t="shared" si="5" ref="M3:M66">I3/J3</f>
        <v>0.04780321291130363</v>
      </c>
      <c r="N3" s="68"/>
      <c r="O3" s="41">
        <v>79239</v>
      </c>
    </row>
    <row r="4" spans="1:15" ht="15">
      <c r="A4" s="34" t="s">
        <v>53</v>
      </c>
      <c r="B4" s="35">
        <v>20479</v>
      </c>
      <c r="C4" s="35">
        <v>6866</v>
      </c>
      <c r="D4" s="35">
        <v>1702</v>
      </c>
      <c r="E4" s="35">
        <v>0</v>
      </c>
      <c r="F4" s="33">
        <f t="shared" si="0"/>
        <v>29047</v>
      </c>
      <c r="G4" s="56">
        <v>150000</v>
      </c>
      <c r="H4" s="54">
        <f t="shared" si="1"/>
        <v>150000</v>
      </c>
      <c r="I4" s="73">
        <v>548750</v>
      </c>
      <c r="J4" s="33">
        <f t="shared" si="2"/>
        <v>22481745</v>
      </c>
      <c r="K4" s="50">
        <f t="shared" si="3"/>
        <v>0.0012920260415728406</v>
      </c>
      <c r="L4" s="70">
        <f t="shared" si="4"/>
        <v>0.004448053298353842</v>
      </c>
      <c r="M4" s="51">
        <f t="shared" si="5"/>
        <v>0.02440869247471671</v>
      </c>
      <c r="N4" s="68">
        <v>50000</v>
      </c>
      <c r="O4" s="41">
        <v>136253</v>
      </c>
    </row>
    <row r="5" spans="1:15" ht="15">
      <c r="A5" s="36" t="s">
        <v>29</v>
      </c>
      <c r="B5" s="33">
        <v>349526</v>
      </c>
      <c r="C5" s="33">
        <v>449880</v>
      </c>
      <c r="D5" s="33">
        <v>123050</v>
      </c>
      <c r="E5" s="33">
        <v>540174</v>
      </c>
      <c r="F5" s="33">
        <f t="shared" si="0"/>
        <v>1462630</v>
      </c>
      <c r="G5" s="56">
        <v>642000</v>
      </c>
      <c r="H5" s="54">
        <f t="shared" si="1"/>
        <v>1182174</v>
      </c>
      <c r="I5" s="74">
        <v>2252715</v>
      </c>
      <c r="J5" s="33">
        <f t="shared" si="2"/>
        <v>22990770</v>
      </c>
      <c r="K5" s="50">
        <f t="shared" si="3"/>
        <v>0.06361813893140596</v>
      </c>
      <c r="L5" s="70">
        <f t="shared" si="4"/>
        <v>0.02928018504817368</v>
      </c>
      <c r="M5" s="51">
        <f t="shared" si="5"/>
        <v>0.0979834516199327</v>
      </c>
      <c r="N5" s="68">
        <v>509000</v>
      </c>
      <c r="O5" s="41">
        <v>139338</v>
      </c>
    </row>
    <row r="6" spans="1:15" ht="15">
      <c r="A6" s="37" t="s">
        <v>9</v>
      </c>
      <c r="B6" s="35">
        <v>326760</v>
      </c>
      <c r="C6" s="35">
        <v>1040175</v>
      </c>
      <c r="D6" s="35">
        <v>541075</v>
      </c>
      <c r="E6" s="35">
        <v>550000</v>
      </c>
      <c r="F6" s="33">
        <f t="shared" si="0"/>
        <v>2458010</v>
      </c>
      <c r="G6" s="56">
        <v>1065900</v>
      </c>
      <c r="H6" s="54">
        <f t="shared" si="1"/>
        <v>1615900</v>
      </c>
      <c r="I6" s="73">
        <v>1410700</v>
      </c>
      <c r="J6" s="33">
        <f t="shared" si="2"/>
        <v>9951645</v>
      </c>
      <c r="K6" s="50">
        <f t="shared" si="3"/>
        <v>0.24699534599556153</v>
      </c>
      <c r="L6" s="70">
        <f t="shared" si="4"/>
        <v>0.12368809377746091</v>
      </c>
      <c r="M6" s="51">
        <f t="shared" si="5"/>
        <v>0.14175545851967186</v>
      </c>
      <c r="N6" s="68">
        <v>385000</v>
      </c>
      <c r="O6" s="41">
        <v>60313</v>
      </c>
    </row>
    <row r="7" spans="1:15" ht="15">
      <c r="A7" s="31" t="s">
        <v>10</v>
      </c>
      <c r="B7" s="33">
        <v>448300</v>
      </c>
      <c r="C7" s="33">
        <v>418002</v>
      </c>
      <c r="D7" s="33">
        <v>63147</v>
      </c>
      <c r="E7" s="33">
        <v>401120</v>
      </c>
      <c r="F7" s="33">
        <f t="shared" si="0"/>
        <v>1330569</v>
      </c>
      <c r="G7" s="56">
        <v>708000</v>
      </c>
      <c r="H7" s="54">
        <f t="shared" si="1"/>
        <v>1109120</v>
      </c>
      <c r="I7" s="73">
        <v>923400</v>
      </c>
      <c r="J7" s="33">
        <f t="shared" si="2"/>
        <v>9474630</v>
      </c>
      <c r="K7" s="50">
        <f t="shared" si="3"/>
        <v>0.14043492991283038</v>
      </c>
      <c r="L7" s="70">
        <f t="shared" si="4"/>
        <v>0.09964716300267135</v>
      </c>
      <c r="M7" s="51">
        <f t="shared" si="5"/>
        <v>0.09746027021635674</v>
      </c>
      <c r="N7" s="68">
        <v>165000</v>
      </c>
      <c r="O7" s="41">
        <v>57422</v>
      </c>
    </row>
    <row r="8" spans="1:15" ht="15">
      <c r="A8" s="34" t="s">
        <v>30</v>
      </c>
      <c r="B8" s="35">
        <v>6210</v>
      </c>
      <c r="C8" s="35">
        <v>0</v>
      </c>
      <c r="D8" s="35">
        <v>25070</v>
      </c>
      <c r="E8" s="35">
        <v>0</v>
      </c>
      <c r="F8" s="33">
        <f t="shared" si="0"/>
        <v>31280</v>
      </c>
      <c r="G8" s="56">
        <v>20000</v>
      </c>
      <c r="H8" s="54">
        <f t="shared" si="1"/>
        <v>20000</v>
      </c>
      <c r="I8" s="73">
        <v>834000</v>
      </c>
      <c r="J8" s="33">
        <f t="shared" si="2"/>
        <v>23182500</v>
      </c>
      <c r="K8" s="50">
        <f t="shared" si="3"/>
        <v>0.0013492936482260326</v>
      </c>
      <c r="L8" s="70">
        <f t="shared" si="4"/>
        <v>-0.0013803515582875014</v>
      </c>
      <c r="M8" s="51">
        <f t="shared" si="5"/>
        <v>0.035975412487868</v>
      </c>
      <c r="N8" s="68">
        <v>52000</v>
      </c>
      <c r="O8" s="41">
        <v>140500</v>
      </c>
    </row>
    <row r="9" spans="1:15" ht="15">
      <c r="A9" s="36" t="s">
        <v>171</v>
      </c>
      <c r="B9" s="33">
        <v>378508</v>
      </c>
      <c r="C9" s="33">
        <v>444855</v>
      </c>
      <c r="D9" s="33">
        <v>5405</v>
      </c>
      <c r="E9" s="33">
        <v>710355</v>
      </c>
      <c r="F9" s="33">
        <f t="shared" si="0"/>
        <v>1539123</v>
      </c>
      <c r="G9" s="56">
        <v>565000</v>
      </c>
      <c r="H9" s="54">
        <f t="shared" si="1"/>
        <v>1275355</v>
      </c>
      <c r="I9" s="73">
        <v>125000</v>
      </c>
      <c r="J9" s="33">
        <f t="shared" si="2"/>
        <v>5484930</v>
      </c>
      <c r="K9" s="50">
        <f t="shared" si="3"/>
        <v>0.28060941525233685</v>
      </c>
      <c r="L9" s="70">
        <f t="shared" si="4"/>
        <v>0.16477056224965497</v>
      </c>
      <c r="M9" s="51">
        <f t="shared" si="5"/>
        <v>0.02278971655062143</v>
      </c>
      <c r="N9" s="68">
        <v>371600</v>
      </c>
      <c r="O9" s="41">
        <v>33242</v>
      </c>
    </row>
    <row r="10" spans="1:15" ht="15">
      <c r="A10" s="34" t="s">
        <v>31</v>
      </c>
      <c r="B10" s="35">
        <v>217758</v>
      </c>
      <c r="C10" s="35">
        <v>683162</v>
      </c>
      <c r="D10" s="35">
        <v>430222</v>
      </c>
      <c r="E10" s="35">
        <v>300000</v>
      </c>
      <c r="F10" s="33">
        <f t="shared" si="0"/>
        <v>1631142</v>
      </c>
      <c r="G10" s="56">
        <v>1013000</v>
      </c>
      <c r="H10" s="54">
        <f t="shared" si="1"/>
        <v>1313000</v>
      </c>
      <c r="I10" s="73">
        <v>1108500</v>
      </c>
      <c r="J10" s="33">
        <f t="shared" si="2"/>
        <v>33481470</v>
      </c>
      <c r="K10" s="50">
        <f t="shared" si="3"/>
        <v>0.04871775343197297</v>
      </c>
      <c r="L10" s="70">
        <f t="shared" si="4"/>
        <v>0.035034304049374174</v>
      </c>
      <c r="M10" s="51">
        <f t="shared" si="5"/>
        <v>0.03310786533566178</v>
      </c>
      <c r="N10" s="68">
        <v>140000</v>
      </c>
      <c r="O10" s="41">
        <v>202918</v>
      </c>
    </row>
    <row r="11" spans="1:15" ht="15">
      <c r="A11" s="31" t="s">
        <v>11</v>
      </c>
      <c r="B11" s="33">
        <v>388634</v>
      </c>
      <c r="C11" s="33">
        <v>83145</v>
      </c>
      <c r="D11" s="33">
        <v>1265</v>
      </c>
      <c r="E11" s="33">
        <v>662725</v>
      </c>
      <c r="F11" s="33">
        <f t="shared" si="0"/>
        <v>1135769</v>
      </c>
      <c r="G11" s="56">
        <v>386200</v>
      </c>
      <c r="H11" s="54">
        <f t="shared" si="1"/>
        <v>1048925</v>
      </c>
      <c r="I11" s="73">
        <v>1348450</v>
      </c>
      <c r="J11" s="33">
        <f t="shared" si="2"/>
        <v>6995340</v>
      </c>
      <c r="K11" s="50">
        <f t="shared" si="3"/>
        <v>0.16236080018984067</v>
      </c>
      <c r="L11" s="70">
        <f t="shared" si="4"/>
        <v>0.14886338619709694</v>
      </c>
      <c r="M11" s="51">
        <f t="shared" si="5"/>
        <v>0.19276404006095488</v>
      </c>
      <c r="N11" s="68">
        <v>7575</v>
      </c>
      <c r="O11" s="41">
        <v>42396</v>
      </c>
    </row>
    <row r="12" spans="1:15" ht="15">
      <c r="A12" s="34" t="s">
        <v>32</v>
      </c>
      <c r="B12" s="35">
        <v>1411800</v>
      </c>
      <c r="C12" s="35">
        <v>706100</v>
      </c>
      <c r="D12" s="35">
        <v>93150</v>
      </c>
      <c r="E12" s="35">
        <v>390000</v>
      </c>
      <c r="F12" s="33">
        <f t="shared" si="0"/>
        <v>2601050</v>
      </c>
      <c r="G12" s="56">
        <v>878600</v>
      </c>
      <c r="H12" s="54">
        <f t="shared" si="1"/>
        <v>1268600</v>
      </c>
      <c r="I12" s="73">
        <v>4969600</v>
      </c>
      <c r="J12" s="33">
        <f t="shared" si="2"/>
        <v>15505380</v>
      </c>
      <c r="K12" s="50">
        <f t="shared" si="3"/>
        <v>0.16775145143169662</v>
      </c>
      <c r="L12" s="70">
        <f t="shared" si="4"/>
        <v>0.0062300956184240565</v>
      </c>
      <c r="M12" s="51">
        <f t="shared" si="5"/>
        <v>0.3205081075084906</v>
      </c>
      <c r="N12" s="68">
        <v>1172000</v>
      </c>
      <c r="O12" s="41">
        <v>93972</v>
      </c>
    </row>
    <row r="13" spans="1:15" ht="15">
      <c r="A13" s="31" t="s">
        <v>12</v>
      </c>
      <c r="B13" s="33">
        <v>225974</v>
      </c>
      <c r="C13" s="33">
        <v>207230</v>
      </c>
      <c r="D13" s="33">
        <v>299857</v>
      </c>
      <c r="E13" s="33">
        <v>275000</v>
      </c>
      <c r="F13" s="33">
        <f t="shared" si="0"/>
        <v>1008061</v>
      </c>
      <c r="G13" s="56">
        <v>879500</v>
      </c>
      <c r="H13" s="54">
        <f t="shared" si="1"/>
        <v>1154500</v>
      </c>
      <c r="I13" s="73">
        <v>2225500</v>
      </c>
      <c r="J13" s="33">
        <f t="shared" si="2"/>
        <v>8325735</v>
      </c>
      <c r="K13" s="50">
        <f t="shared" si="3"/>
        <v>0.12107771866387772</v>
      </c>
      <c r="L13" s="70">
        <f t="shared" si="4"/>
        <v>-0.005525037729401668</v>
      </c>
      <c r="M13" s="51">
        <f t="shared" si="5"/>
        <v>0.26730372753876985</v>
      </c>
      <c r="N13" s="68">
        <v>1200500</v>
      </c>
      <c r="O13" s="41">
        <v>50459</v>
      </c>
    </row>
    <row r="14" spans="1:15" ht="15">
      <c r="A14" s="37" t="s">
        <v>13</v>
      </c>
      <c r="B14" s="35">
        <v>97754</v>
      </c>
      <c r="C14" s="35">
        <v>0</v>
      </c>
      <c r="D14" s="35">
        <v>0</v>
      </c>
      <c r="E14" s="35">
        <v>222360</v>
      </c>
      <c r="F14" s="33">
        <f t="shared" si="0"/>
        <v>320114</v>
      </c>
      <c r="G14" s="56">
        <v>143700</v>
      </c>
      <c r="H14" s="54">
        <f t="shared" si="1"/>
        <v>366060</v>
      </c>
      <c r="I14" s="73">
        <v>498600</v>
      </c>
      <c r="J14" s="33">
        <f t="shared" si="2"/>
        <v>9025500</v>
      </c>
      <c r="K14" s="50">
        <f t="shared" si="3"/>
        <v>0.03546773031964988</v>
      </c>
      <c r="L14" s="70">
        <f t="shared" si="4"/>
        <v>-0.013630158993961554</v>
      </c>
      <c r="M14" s="51">
        <f t="shared" si="5"/>
        <v>0.055243476815688884</v>
      </c>
      <c r="N14" s="68">
        <v>489079</v>
      </c>
      <c r="O14" s="41">
        <v>54700</v>
      </c>
    </row>
    <row r="15" spans="1:15" ht="15">
      <c r="A15" s="55" t="s">
        <v>789</v>
      </c>
      <c r="B15" s="56"/>
      <c r="C15" s="56"/>
      <c r="D15" s="56"/>
      <c r="E15" s="56"/>
      <c r="F15" s="33"/>
      <c r="G15" s="56">
        <v>120000</v>
      </c>
      <c r="H15" s="54">
        <f t="shared" si="1"/>
        <v>120000</v>
      </c>
      <c r="I15" s="73">
        <v>488600</v>
      </c>
      <c r="J15" s="33">
        <f t="shared" si="2"/>
        <v>9504000</v>
      </c>
      <c r="K15" s="60"/>
      <c r="L15" s="70">
        <f t="shared" si="4"/>
        <v>-0.008417508417508417</v>
      </c>
      <c r="M15" s="51">
        <f t="shared" si="5"/>
        <v>0.05140993265993266</v>
      </c>
      <c r="N15" s="68">
        <v>200000</v>
      </c>
      <c r="O15" s="41">
        <v>57600</v>
      </c>
    </row>
    <row r="16" spans="1:15" ht="15">
      <c r="A16" s="36" t="s">
        <v>802</v>
      </c>
      <c r="B16" s="33"/>
      <c r="C16" s="33"/>
      <c r="D16" s="33"/>
      <c r="E16" s="33"/>
      <c r="F16" s="33"/>
      <c r="G16" s="56"/>
      <c r="H16" s="54"/>
      <c r="I16" s="73">
        <v>50000</v>
      </c>
      <c r="J16" s="33"/>
      <c r="K16" s="50"/>
      <c r="L16" s="70"/>
      <c r="M16" s="51">
        <v>0</v>
      </c>
      <c r="N16" s="68"/>
      <c r="O16" s="41"/>
    </row>
    <row r="17" spans="1:15" ht="15">
      <c r="A17" s="31" t="s">
        <v>14</v>
      </c>
      <c r="B17" s="33">
        <v>199027</v>
      </c>
      <c r="C17" s="33">
        <v>43758</v>
      </c>
      <c r="D17" s="33">
        <v>0</v>
      </c>
      <c r="E17" s="33">
        <v>304110</v>
      </c>
      <c r="F17" s="33">
        <f aca="true" t="shared" si="6" ref="F17:F26">SUM(B17:E17)</f>
        <v>546895</v>
      </c>
      <c r="G17" s="56">
        <v>507125</v>
      </c>
      <c r="H17" s="54">
        <f aca="true" t="shared" si="7" ref="H17:H26">G17+E17</f>
        <v>811235</v>
      </c>
      <c r="I17" s="73">
        <v>2215150</v>
      </c>
      <c r="J17" s="33">
        <f aca="true" t="shared" si="8" ref="J17:J26">165*O17</f>
        <v>11190795</v>
      </c>
      <c r="K17" s="50">
        <f aca="true" t="shared" si="9" ref="K17:K26">F17/J17</f>
        <v>0.04887007580784028</v>
      </c>
      <c r="L17" s="70">
        <f aca="true" t="shared" si="10" ref="L17:L26">(H17-N17)/J17</f>
        <v>0.04585340004887946</v>
      </c>
      <c r="M17" s="51">
        <f t="shared" si="5"/>
        <v>0.19794393517171927</v>
      </c>
      <c r="N17" s="68">
        <v>298099</v>
      </c>
      <c r="O17" s="41">
        <v>67823</v>
      </c>
    </row>
    <row r="18" spans="1:15" ht="15">
      <c r="A18" s="37" t="s">
        <v>20</v>
      </c>
      <c r="B18" s="35">
        <v>366425</v>
      </c>
      <c r="C18" s="35">
        <v>44850</v>
      </c>
      <c r="D18" s="35">
        <v>79523</v>
      </c>
      <c r="E18" s="35">
        <v>300000</v>
      </c>
      <c r="F18" s="33">
        <f t="shared" si="6"/>
        <v>790798</v>
      </c>
      <c r="G18" s="56">
        <v>928000</v>
      </c>
      <c r="H18" s="54">
        <f t="shared" si="7"/>
        <v>1228000</v>
      </c>
      <c r="I18" s="73">
        <v>3032600</v>
      </c>
      <c r="J18" s="33">
        <f t="shared" si="8"/>
        <v>10979925</v>
      </c>
      <c r="K18" s="50">
        <f t="shared" si="9"/>
        <v>0.0720221677288324</v>
      </c>
      <c r="L18" s="70">
        <f t="shared" si="10"/>
        <v>0.04450585955732849</v>
      </c>
      <c r="M18" s="51">
        <f t="shared" si="5"/>
        <v>0.27619496490185497</v>
      </c>
      <c r="N18" s="68">
        <v>739329</v>
      </c>
      <c r="O18" s="41">
        <v>66545</v>
      </c>
    </row>
    <row r="19" spans="1:15" ht="15">
      <c r="A19" s="31" t="s">
        <v>15</v>
      </c>
      <c r="B19" s="33">
        <v>74060</v>
      </c>
      <c r="C19" s="33">
        <v>241098</v>
      </c>
      <c r="D19" s="33">
        <v>310500</v>
      </c>
      <c r="E19" s="33">
        <v>0</v>
      </c>
      <c r="F19" s="33">
        <f t="shared" si="6"/>
        <v>625658</v>
      </c>
      <c r="G19" s="56">
        <v>13700</v>
      </c>
      <c r="H19" s="54">
        <f t="shared" si="7"/>
        <v>13700</v>
      </c>
      <c r="I19" s="73">
        <v>385550</v>
      </c>
      <c r="J19" s="33">
        <f t="shared" si="8"/>
        <v>11301015</v>
      </c>
      <c r="K19" s="50">
        <f t="shared" si="9"/>
        <v>0.055362991731273695</v>
      </c>
      <c r="L19" s="70">
        <f t="shared" si="10"/>
        <v>0.0012122804898498055</v>
      </c>
      <c r="M19" s="51">
        <f t="shared" si="5"/>
        <v>0.03411640458843741</v>
      </c>
      <c r="N19" s="68"/>
      <c r="O19" s="41">
        <v>68491</v>
      </c>
    </row>
    <row r="20" spans="1:15" ht="15">
      <c r="A20" s="37" t="s">
        <v>16</v>
      </c>
      <c r="B20" s="35">
        <v>297690</v>
      </c>
      <c r="C20" s="35">
        <v>800688</v>
      </c>
      <c r="D20" s="35">
        <v>566720</v>
      </c>
      <c r="E20" s="35">
        <v>485000</v>
      </c>
      <c r="F20" s="33">
        <f t="shared" si="6"/>
        <v>2150098</v>
      </c>
      <c r="G20" s="56">
        <v>1513500</v>
      </c>
      <c r="H20" s="54">
        <f t="shared" si="7"/>
        <v>1998500</v>
      </c>
      <c r="I20" s="73">
        <v>5110500</v>
      </c>
      <c r="J20" s="33">
        <f t="shared" si="8"/>
        <v>17268240</v>
      </c>
      <c r="K20" s="50">
        <f t="shared" si="9"/>
        <v>0.12451170472497487</v>
      </c>
      <c r="L20" s="70">
        <f t="shared" si="10"/>
        <v>0.11573269771557496</v>
      </c>
      <c r="M20" s="51">
        <f t="shared" si="5"/>
        <v>0.2959479367903156</v>
      </c>
      <c r="N20" s="68"/>
      <c r="O20" s="41">
        <v>104656</v>
      </c>
    </row>
    <row r="21" spans="1:15" ht="15">
      <c r="A21" s="31" t="s">
        <v>17</v>
      </c>
      <c r="B21" s="33">
        <v>121215</v>
      </c>
      <c r="C21" s="33">
        <v>137425</v>
      </c>
      <c r="D21" s="33">
        <v>203435</v>
      </c>
      <c r="E21" s="33">
        <v>125000</v>
      </c>
      <c r="F21" s="33">
        <f t="shared" si="6"/>
        <v>587075</v>
      </c>
      <c r="G21" s="56">
        <v>62500</v>
      </c>
      <c r="H21" s="54">
        <f t="shared" si="7"/>
        <v>187500</v>
      </c>
      <c r="I21" s="74">
        <v>1494000</v>
      </c>
      <c r="J21" s="33">
        <f t="shared" si="8"/>
        <v>12210000</v>
      </c>
      <c r="K21" s="50">
        <f t="shared" si="9"/>
        <v>0.04808149058149058</v>
      </c>
      <c r="L21" s="70">
        <f t="shared" si="10"/>
        <v>0.015356265356265357</v>
      </c>
      <c r="M21" s="51">
        <f t="shared" si="5"/>
        <v>0.12235872235872236</v>
      </c>
      <c r="N21" s="68"/>
      <c r="O21" s="41">
        <v>74000</v>
      </c>
    </row>
    <row r="22" spans="1:15" ht="15">
      <c r="A22" s="37" t="s">
        <v>33</v>
      </c>
      <c r="B22" s="35">
        <v>19955</v>
      </c>
      <c r="C22" s="35">
        <v>102235</v>
      </c>
      <c r="D22" s="35">
        <v>153640</v>
      </c>
      <c r="E22" s="35">
        <v>0</v>
      </c>
      <c r="F22" s="33">
        <f t="shared" si="6"/>
        <v>275830</v>
      </c>
      <c r="G22" s="56">
        <v>237700</v>
      </c>
      <c r="H22" s="54">
        <f t="shared" si="7"/>
        <v>237700</v>
      </c>
      <c r="I22" s="73">
        <v>2577100</v>
      </c>
      <c r="J22" s="33">
        <f t="shared" si="8"/>
        <v>27569520</v>
      </c>
      <c r="K22" s="50">
        <f t="shared" si="9"/>
        <v>0.010004889457632922</v>
      </c>
      <c r="L22" s="70">
        <f t="shared" si="10"/>
        <v>0.005792628961258666</v>
      </c>
      <c r="M22" s="51">
        <f t="shared" si="5"/>
        <v>0.09347641888578401</v>
      </c>
      <c r="N22" s="68">
        <v>78000</v>
      </c>
      <c r="O22" s="41">
        <v>167088</v>
      </c>
    </row>
    <row r="23" spans="1:15" ht="15">
      <c r="A23" s="38" t="s">
        <v>34</v>
      </c>
      <c r="B23" s="33">
        <v>0</v>
      </c>
      <c r="C23" s="33">
        <v>0</v>
      </c>
      <c r="D23" s="33">
        <v>0</v>
      </c>
      <c r="E23" s="33">
        <v>0</v>
      </c>
      <c r="F23" s="33">
        <f t="shared" si="6"/>
        <v>0</v>
      </c>
      <c r="G23" s="56">
        <v>45000</v>
      </c>
      <c r="H23" s="54">
        <f t="shared" si="7"/>
        <v>45000</v>
      </c>
      <c r="I23" s="73">
        <v>599750</v>
      </c>
      <c r="J23" s="33">
        <f t="shared" si="8"/>
        <v>43667910</v>
      </c>
      <c r="K23" s="50">
        <f t="shared" si="9"/>
        <v>0</v>
      </c>
      <c r="L23" s="70">
        <f t="shared" si="10"/>
        <v>0.0010305050092848502</v>
      </c>
      <c r="M23" s="51">
        <f t="shared" si="5"/>
        <v>0.013734341762635308</v>
      </c>
      <c r="N23" s="68"/>
      <c r="O23" s="41">
        <v>264654</v>
      </c>
    </row>
    <row r="24" spans="1:15" ht="15">
      <c r="A24" s="37" t="s">
        <v>18</v>
      </c>
      <c r="B24" s="35">
        <v>70818</v>
      </c>
      <c r="C24" s="35">
        <v>36289</v>
      </c>
      <c r="D24" s="35">
        <v>7584</v>
      </c>
      <c r="E24" s="35">
        <v>120600</v>
      </c>
      <c r="F24" s="33">
        <f t="shared" si="6"/>
        <v>235291</v>
      </c>
      <c r="G24" s="56">
        <v>67000</v>
      </c>
      <c r="H24" s="54">
        <f t="shared" si="7"/>
        <v>187600</v>
      </c>
      <c r="I24" s="73">
        <v>404500</v>
      </c>
      <c r="J24" s="33">
        <f t="shared" si="8"/>
        <v>7374675</v>
      </c>
      <c r="K24" s="50">
        <f t="shared" si="9"/>
        <v>0.03190527040174652</v>
      </c>
      <c r="L24" s="70">
        <f t="shared" si="10"/>
        <v>0.024421415181007978</v>
      </c>
      <c r="M24" s="51">
        <f t="shared" si="5"/>
        <v>0.05484987474024279</v>
      </c>
      <c r="N24" s="68">
        <v>7500</v>
      </c>
      <c r="O24" s="41">
        <v>44695</v>
      </c>
    </row>
    <row r="25" spans="1:15" ht="15">
      <c r="A25" s="36" t="s">
        <v>21</v>
      </c>
      <c r="B25" s="33">
        <v>2243934</v>
      </c>
      <c r="C25" s="33">
        <v>50140</v>
      </c>
      <c r="D25" s="33">
        <v>217580</v>
      </c>
      <c r="E25" s="33">
        <v>153690</v>
      </c>
      <c r="F25" s="33">
        <f t="shared" si="6"/>
        <v>2665344</v>
      </c>
      <c r="G25" s="56">
        <v>1419100</v>
      </c>
      <c r="H25" s="54">
        <f t="shared" si="7"/>
        <v>1572790</v>
      </c>
      <c r="I25" s="73">
        <v>725700</v>
      </c>
      <c r="J25" s="33">
        <f t="shared" si="8"/>
        <v>10642830</v>
      </c>
      <c r="K25" s="50">
        <f t="shared" si="9"/>
        <v>0.250435645406344</v>
      </c>
      <c r="L25" s="70">
        <f t="shared" si="10"/>
        <v>-0.14437954942435424</v>
      </c>
      <c r="M25" s="51">
        <f t="shared" si="5"/>
        <v>0.06818675108030477</v>
      </c>
      <c r="N25" s="68">
        <v>3109397</v>
      </c>
      <c r="O25" s="41">
        <v>64502</v>
      </c>
    </row>
    <row r="26" spans="1:15" ht="15">
      <c r="A26" s="37" t="s">
        <v>35</v>
      </c>
      <c r="B26" s="35">
        <v>311185</v>
      </c>
      <c r="C26" s="35">
        <v>312915</v>
      </c>
      <c r="D26" s="35">
        <v>49220</v>
      </c>
      <c r="E26" s="35">
        <v>450000</v>
      </c>
      <c r="F26" s="33">
        <f t="shared" si="6"/>
        <v>1123320</v>
      </c>
      <c r="G26" s="56">
        <v>594000</v>
      </c>
      <c r="H26" s="54">
        <f t="shared" si="7"/>
        <v>1044000</v>
      </c>
      <c r="I26" s="73">
        <v>2391900</v>
      </c>
      <c r="J26" s="33">
        <f t="shared" si="8"/>
        <v>22777260</v>
      </c>
      <c r="K26" s="50">
        <f t="shared" si="9"/>
        <v>0.04931760887832865</v>
      </c>
      <c r="L26" s="70">
        <f t="shared" si="10"/>
        <v>0.005032607082678074</v>
      </c>
      <c r="M26" s="51">
        <f t="shared" si="5"/>
        <v>0.10501263101883195</v>
      </c>
      <c r="N26" s="68">
        <v>929371</v>
      </c>
      <c r="O26" s="41">
        <v>138044</v>
      </c>
    </row>
    <row r="27" spans="1:15" ht="15">
      <c r="A27" s="36" t="s">
        <v>803</v>
      </c>
      <c r="B27" s="33"/>
      <c r="C27" s="33"/>
      <c r="D27" s="33"/>
      <c r="E27" s="33"/>
      <c r="F27" s="33"/>
      <c r="G27" s="56"/>
      <c r="H27" s="54"/>
      <c r="I27" s="73"/>
      <c r="J27" s="33"/>
      <c r="K27" s="50"/>
      <c r="L27" s="70"/>
      <c r="M27" s="51">
        <v>0</v>
      </c>
      <c r="N27" s="68"/>
      <c r="O27" s="41"/>
    </row>
    <row r="28" spans="1:15" ht="15">
      <c r="A28" s="36" t="s">
        <v>801</v>
      </c>
      <c r="B28" s="33"/>
      <c r="C28" s="33"/>
      <c r="D28" s="33"/>
      <c r="E28" s="33"/>
      <c r="F28" s="33"/>
      <c r="G28" s="56"/>
      <c r="H28" s="54"/>
      <c r="I28" s="73">
        <v>1039050</v>
      </c>
      <c r="J28" s="33"/>
      <c r="K28" s="50"/>
      <c r="L28" s="70"/>
      <c r="M28" s="51">
        <v>0</v>
      </c>
      <c r="N28" s="68"/>
      <c r="O28" s="41"/>
    </row>
    <row r="29" spans="1:15" ht="15">
      <c r="A29" s="36" t="s">
        <v>22</v>
      </c>
      <c r="B29" s="33">
        <v>644085</v>
      </c>
      <c r="C29" s="33">
        <v>33810</v>
      </c>
      <c r="D29" s="33">
        <v>507495</v>
      </c>
      <c r="E29" s="33">
        <v>498130</v>
      </c>
      <c r="F29" s="33">
        <f aca="true" t="shared" si="11" ref="F29:F48">SUM(B29:E29)</f>
        <v>1683520</v>
      </c>
      <c r="G29" s="56">
        <v>1142375</v>
      </c>
      <c r="H29" s="54">
        <f aca="true" t="shared" si="12" ref="H29:H71">G29+E29</f>
        <v>1640505</v>
      </c>
      <c r="I29" s="73">
        <v>2083750</v>
      </c>
      <c r="J29" s="33">
        <f aca="true" t="shared" si="13" ref="J29:J71">165*O29</f>
        <v>8886570</v>
      </c>
      <c r="K29" s="50">
        <f aca="true" t="shared" si="14" ref="K29:K48">F29/J29</f>
        <v>0.1894454215743532</v>
      </c>
      <c r="L29" s="70">
        <f aca="true" t="shared" si="15" ref="L29:L71">(H29-N29)/J29</f>
        <v>0.1846049713218936</v>
      </c>
      <c r="M29" s="51">
        <f t="shared" si="5"/>
        <v>0.23448304576456383</v>
      </c>
      <c r="N29" s="68"/>
      <c r="O29" s="41">
        <v>53858</v>
      </c>
    </row>
    <row r="30" spans="1:15" ht="15">
      <c r="A30" s="37" t="s">
        <v>36</v>
      </c>
      <c r="B30" s="35">
        <v>5225112</v>
      </c>
      <c r="C30" s="35">
        <v>85848</v>
      </c>
      <c r="D30" s="35">
        <v>471465</v>
      </c>
      <c r="E30" s="35">
        <v>677980</v>
      </c>
      <c r="F30" s="33">
        <f t="shared" si="11"/>
        <v>6460405</v>
      </c>
      <c r="G30" s="56">
        <f>2803000+8000000</f>
        <v>10803000</v>
      </c>
      <c r="H30" s="54">
        <f t="shared" si="12"/>
        <v>11480980</v>
      </c>
      <c r="I30" s="73">
        <v>0</v>
      </c>
      <c r="J30" s="33">
        <f t="shared" si="13"/>
        <v>19623450</v>
      </c>
      <c r="K30" s="50">
        <f t="shared" si="14"/>
        <v>0.32921861344462877</v>
      </c>
      <c r="L30" s="70">
        <f t="shared" si="15"/>
        <v>0.5850642980719496</v>
      </c>
      <c r="M30" s="51">
        <f t="shared" si="5"/>
        <v>0</v>
      </c>
      <c r="N30" s="68">
        <v>0</v>
      </c>
      <c r="O30" s="41">
        <v>118930</v>
      </c>
    </row>
    <row r="31" spans="1:15" ht="15">
      <c r="A31" s="36" t="s">
        <v>23</v>
      </c>
      <c r="B31" s="33">
        <v>5463</v>
      </c>
      <c r="C31" s="33">
        <v>3738</v>
      </c>
      <c r="D31" s="33">
        <v>16215</v>
      </c>
      <c r="E31" s="33">
        <v>0</v>
      </c>
      <c r="F31" s="33">
        <f t="shared" si="11"/>
        <v>25416</v>
      </c>
      <c r="G31" s="56">
        <v>0</v>
      </c>
      <c r="H31" s="54">
        <f t="shared" si="12"/>
        <v>0</v>
      </c>
      <c r="I31" s="73">
        <v>1962700</v>
      </c>
      <c r="J31" s="33">
        <f t="shared" si="13"/>
        <v>14547060</v>
      </c>
      <c r="K31" s="50">
        <f t="shared" si="14"/>
        <v>0.0017471571575287377</v>
      </c>
      <c r="L31" s="70">
        <f t="shared" si="15"/>
        <v>0</v>
      </c>
      <c r="M31" s="51">
        <f t="shared" si="5"/>
        <v>0.13492073312408143</v>
      </c>
      <c r="N31" s="68"/>
      <c r="O31" s="41">
        <v>88164</v>
      </c>
    </row>
    <row r="32" spans="1:15" ht="15">
      <c r="A32" s="37" t="s">
        <v>37</v>
      </c>
      <c r="B32" s="35">
        <v>127420</v>
      </c>
      <c r="C32" s="35">
        <v>621000</v>
      </c>
      <c r="D32" s="35">
        <v>0</v>
      </c>
      <c r="E32" s="35">
        <v>0</v>
      </c>
      <c r="F32" s="33">
        <f t="shared" si="11"/>
        <v>748420</v>
      </c>
      <c r="G32" s="56">
        <v>242380</v>
      </c>
      <c r="H32" s="54">
        <f t="shared" si="12"/>
        <v>242380</v>
      </c>
      <c r="I32" s="73">
        <v>3397847</v>
      </c>
      <c r="J32" s="33">
        <f t="shared" si="13"/>
        <v>45870000</v>
      </c>
      <c r="K32" s="50">
        <f t="shared" si="14"/>
        <v>0.016316110747765424</v>
      </c>
      <c r="L32" s="70">
        <f t="shared" si="15"/>
        <v>0.0024790930891650316</v>
      </c>
      <c r="M32" s="51">
        <f t="shared" si="5"/>
        <v>0.07407558316982778</v>
      </c>
      <c r="N32" s="68">
        <v>128664</v>
      </c>
      <c r="O32" s="41">
        <v>278000</v>
      </c>
    </row>
    <row r="33" spans="1:15" ht="15">
      <c r="A33" s="39" t="s">
        <v>38</v>
      </c>
      <c r="B33" s="33">
        <v>10350</v>
      </c>
      <c r="C33" s="33">
        <v>16100</v>
      </c>
      <c r="D33" s="33">
        <v>14088</v>
      </c>
      <c r="E33" s="33">
        <v>0</v>
      </c>
      <c r="F33" s="33">
        <f t="shared" si="11"/>
        <v>40538</v>
      </c>
      <c r="G33" s="56">
        <v>224000</v>
      </c>
      <c r="H33" s="54">
        <f t="shared" si="12"/>
        <v>224000</v>
      </c>
      <c r="I33" s="73">
        <v>2098200</v>
      </c>
      <c r="J33" s="33">
        <f t="shared" si="13"/>
        <v>23925000</v>
      </c>
      <c r="K33" s="50">
        <f t="shared" si="14"/>
        <v>0.0016943782654127483</v>
      </c>
      <c r="L33" s="70">
        <f t="shared" si="15"/>
        <v>0.0035340020898641587</v>
      </c>
      <c r="M33" s="51">
        <f t="shared" si="5"/>
        <v>0.08769905956112853</v>
      </c>
      <c r="N33" s="68">
        <v>139449</v>
      </c>
      <c r="O33" s="41">
        <v>145000</v>
      </c>
    </row>
    <row r="34" spans="1:15" ht="15">
      <c r="A34" s="34" t="s">
        <v>24</v>
      </c>
      <c r="B34" s="35">
        <v>618316</v>
      </c>
      <c r="C34" s="35">
        <v>58765</v>
      </c>
      <c r="D34" s="35">
        <v>4658</v>
      </c>
      <c r="E34" s="35">
        <v>213640</v>
      </c>
      <c r="F34" s="33">
        <f t="shared" si="11"/>
        <v>895379</v>
      </c>
      <c r="G34" s="56">
        <v>89000</v>
      </c>
      <c r="H34" s="54">
        <f t="shared" si="12"/>
        <v>302640</v>
      </c>
      <c r="I34" s="73">
        <v>220750</v>
      </c>
      <c r="J34" s="33">
        <f t="shared" si="13"/>
        <v>8407410</v>
      </c>
      <c r="K34" s="50">
        <f t="shared" si="14"/>
        <v>0.1064987909475094</v>
      </c>
      <c r="L34" s="70">
        <f t="shared" si="15"/>
        <v>-0.06658233629619585</v>
      </c>
      <c r="M34" s="51">
        <f t="shared" si="5"/>
        <v>0.026256599832766573</v>
      </c>
      <c r="N34" s="68">
        <v>862425</v>
      </c>
      <c r="O34" s="41">
        <v>50954</v>
      </c>
    </row>
    <row r="35" spans="1:15" ht="15">
      <c r="A35" s="36" t="s">
        <v>25</v>
      </c>
      <c r="B35" s="33">
        <v>90842</v>
      </c>
      <c r="C35" s="33">
        <v>27991</v>
      </c>
      <c r="D35" s="33">
        <v>626520</v>
      </c>
      <c r="E35" s="33">
        <v>503580</v>
      </c>
      <c r="F35" s="33">
        <f t="shared" si="11"/>
        <v>1248933</v>
      </c>
      <c r="G35" s="56">
        <v>1036700</v>
      </c>
      <c r="H35" s="54">
        <f t="shared" si="12"/>
        <v>1540280</v>
      </c>
      <c r="I35" s="73">
        <v>2438000</v>
      </c>
      <c r="J35" s="33">
        <f t="shared" si="13"/>
        <v>6869775</v>
      </c>
      <c r="K35" s="50">
        <f t="shared" si="14"/>
        <v>0.18180115069270827</v>
      </c>
      <c r="L35" s="70">
        <f t="shared" si="15"/>
        <v>0.22421112772980192</v>
      </c>
      <c r="M35" s="51">
        <f t="shared" si="5"/>
        <v>0.35488789661961273</v>
      </c>
      <c r="N35" s="68"/>
      <c r="O35" s="41">
        <v>41635</v>
      </c>
    </row>
    <row r="36" spans="1:15" ht="15">
      <c r="A36" s="34" t="s">
        <v>39</v>
      </c>
      <c r="B36" s="35">
        <v>1379246</v>
      </c>
      <c r="C36" s="35">
        <v>46656</v>
      </c>
      <c r="D36" s="35">
        <v>121991</v>
      </c>
      <c r="E36" s="35">
        <v>355340</v>
      </c>
      <c r="F36" s="33">
        <f t="shared" si="11"/>
        <v>1903233</v>
      </c>
      <c r="G36" s="56">
        <v>1466900</v>
      </c>
      <c r="H36" s="54">
        <f t="shared" si="12"/>
        <v>1822240</v>
      </c>
      <c r="I36" s="73">
        <v>4190920</v>
      </c>
      <c r="J36" s="33">
        <f t="shared" si="13"/>
        <v>16705755</v>
      </c>
      <c r="K36" s="50">
        <f t="shared" si="14"/>
        <v>0.1139267875052639</v>
      </c>
      <c r="L36" s="70">
        <f t="shared" si="15"/>
        <v>0.10339191494188679</v>
      </c>
      <c r="M36" s="51">
        <f t="shared" si="5"/>
        <v>0.25086684199546805</v>
      </c>
      <c r="N36" s="68">
        <v>95000</v>
      </c>
      <c r="O36" s="41">
        <v>101247</v>
      </c>
    </row>
    <row r="37" spans="1:15" ht="15">
      <c r="A37" s="36" t="s">
        <v>40</v>
      </c>
      <c r="B37" s="33">
        <v>295815</v>
      </c>
      <c r="C37" s="33">
        <v>586270</v>
      </c>
      <c r="D37" s="33">
        <v>62445</v>
      </c>
      <c r="E37" s="33">
        <v>458700</v>
      </c>
      <c r="F37" s="33">
        <f t="shared" si="11"/>
        <v>1403230</v>
      </c>
      <c r="G37" s="56">
        <v>1193800</v>
      </c>
      <c r="H37" s="54">
        <f t="shared" si="12"/>
        <v>1652500</v>
      </c>
      <c r="I37" s="73">
        <v>5801097</v>
      </c>
      <c r="J37" s="33">
        <f t="shared" si="13"/>
        <v>53545305</v>
      </c>
      <c r="K37" s="50">
        <f t="shared" si="14"/>
        <v>0.026206405958468255</v>
      </c>
      <c r="L37" s="70">
        <f t="shared" si="15"/>
        <v>0.016569575988034806</v>
      </c>
      <c r="M37" s="51">
        <f t="shared" si="5"/>
        <v>0.10833997490536285</v>
      </c>
      <c r="N37" s="68">
        <v>765277</v>
      </c>
      <c r="O37" s="41">
        <v>324517</v>
      </c>
    </row>
    <row r="38" spans="1:15" ht="15">
      <c r="A38" s="34" t="s">
        <v>41</v>
      </c>
      <c r="B38" s="35">
        <v>8970</v>
      </c>
      <c r="C38" s="35">
        <v>10868</v>
      </c>
      <c r="D38" s="35">
        <v>339250</v>
      </c>
      <c r="E38" s="35">
        <v>0</v>
      </c>
      <c r="F38" s="33">
        <f t="shared" si="11"/>
        <v>359088</v>
      </c>
      <c r="G38" s="56">
        <v>0</v>
      </c>
      <c r="H38" s="54">
        <f t="shared" si="12"/>
        <v>0</v>
      </c>
      <c r="I38" s="73">
        <v>1410000</v>
      </c>
      <c r="J38" s="33">
        <f t="shared" si="13"/>
        <v>24478080</v>
      </c>
      <c r="K38" s="50">
        <f t="shared" si="14"/>
        <v>0.014669778021805632</v>
      </c>
      <c r="L38" s="70">
        <f t="shared" si="15"/>
        <v>-0.00040852877349857505</v>
      </c>
      <c r="M38" s="51">
        <f t="shared" si="5"/>
        <v>0.05760255706329908</v>
      </c>
      <c r="N38" s="68">
        <v>10000</v>
      </c>
      <c r="O38" s="41">
        <v>148352</v>
      </c>
    </row>
    <row r="39" spans="1:15" ht="15">
      <c r="A39" s="36" t="s">
        <v>172</v>
      </c>
      <c r="B39" s="33">
        <v>238857</v>
      </c>
      <c r="C39" s="33">
        <v>1197380</v>
      </c>
      <c r="D39" s="33">
        <v>24495</v>
      </c>
      <c r="E39" s="33">
        <v>361880</v>
      </c>
      <c r="F39" s="33">
        <f t="shared" si="11"/>
        <v>1822612</v>
      </c>
      <c r="G39" s="56">
        <v>1264370</v>
      </c>
      <c r="H39" s="54">
        <f t="shared" si="12"/>
        <v>1626250</v>
      </c>
      <c r="I39" s="73">
        <v>3574900</v>
      </c>
      <c r="J39" s="33">
        <f t="shared" si="13"/>
        <v>9278940</v>
      </c>
      <c r="K39" s="50">
        <f t="shared" si="14"/>
        <v>0.196424591602058</v>
      </c>
      <c r="L39" s="70">
        <f t="shared" si="15"/>
        <v>0.1580191271847862</v>
      </c>
      <c r="M39" s="51">
        <f t="shared" si="5"/>
        <v>0.3852703002713672</v>
      </c>
      <c r="N39" s="68">
        <v>160000</v>
      </c>
      <c r="O39" s="41">
        <v>56236</v>
      </c>
    </row>
    <row r="40" spans="1:15" ht="15">
      <c r="A40" s="34" t="s">
        <v>26</v>
      </c>
      <c r="B40" s="35">
        <v>87526</v>
      </c>
      <c r="C40" s="35">
        <v>154468</v>
      </c>
      <c r="D40" s="35">
        <v>252837</v>
      </c>
      <c r="E40" s="35">
        <v>125000</v>
      </c>
      <c r="F40" s="33">
        <f t="shared" si="11"/>
        <v>619831</v>
      </c>
      <c r="G40" s="56">
        <v>885540</v>
      </c>
      <c r="H40" s="54">
        <f t="shared" si="12"/>
        <v>1010540</v>
      </c>
      <c r="I40" s="73">
        <v>1328200</v>
      </c>
      <c r="J40" s="33">
        <f t="shared" si="13"/>
        <v>11405295</v>
      </c>
      <c r="K40" s="50">
        <f t="shared" si="14"/>
        <v>0.05434589811135968</v>
      </c>
      <c r="L40" s="70">
        <f t="shared" si="15"/>
        <v>0.07106699125274708</v>
      </c>
      <c r="M40" s="51">
        <f t="shared" si="5"/>
        <v>0.1164546817947278</v>
      </c>
      <c r="N40" s="68">
        <v>200000</v>
      </c>
      <c r="O40" s="41">
        <v>69123</v>
      </c>
    </row>
    <row r="41" spans="1:15" ht="15">
      <c r="A41" s="36" t="s">
        <v>27</v>
      </c>
      <c r="B41" s="33">
        <v>623382</v>
      </c>
      <c r="C41" s="33">
        <v>1736960</v>
      </c>
      <c r="D41" s="33">
        <v>114655</v>
      </c>
      <c r="E41" s="33">
        <v>438180</v>
      </c>
      <c r="F41" s="33">
        <f t="shared" si="11"/>
        <v>2913177</v>
      </c>
      <c r="G41" s="56">
        <v>835000</v>
      </c>
      <c r="H41" s="54">
        <f t="shared" si="12"/>
        <v>1273180</v>
      </c>
      <c r="I41" s="73">
        <v>5826400</v>
      </c>
      <c r="J41" s="33">
        <f t="shared" si="13"/>
        <v>19920285</v>
      </c>
      <c r="K41" s="50">
        <f t="shared" si="14"/>
        <v>0.14624173298725396</v>
      </c>
      <c r="L41" s="70">
        <f t="shared" si="15"/>
        <v>0.050911922193884275</v>
      </c>
      <c r="M41" s="51">
        <f t="shared" si="5"/>
        <v>0.2924857751784174</v>
      </c>
      <c r="N41" s="68">
        <v>259000</v>
      </c>
      <c r="O41" s="41">
        <v>120729</v>
      </c>
    </row>
    <row r="42" spans="1:15" ht="15">
      <c r="A42" s="34" t="s">
        <v>42</v>
      </c>
      <c r="B42" s="35">
        <v>1234074</v>
      </c>
      <c r="C42" s="35">
        <v>58938</v>
      </c>
      <c r="D42" s="35">
        <v>345469</v>
      </c>
      <c r="E42" s="35">
        <v>412200</v>
      </c>
      <c r="F42" s="33">
        <f t="shared" si="11"/>
        <v>2050681</v>
      </c>
      <c r="G42" s="56">
        <v>2151500</v>
      </c>
      <c r="H42" s="54">
        <f t="shared" si="12"/>
        <v>2563700</v>
      </c>
      <c r="I42" s="73">
        <v>4878600</v>
      </c>
      <c r="J42" s="33">
        <f t="shared" si="13"/>
        <v>35668215</v>
      </c>
      <c r="K42" s="50">
        <f t="shared" si="14"/>
        <v>0.05749323312086125</v>
      </c>
      <c r="L42" s="70">
        <f t="shared" si="15"/>
        <v>0.025616644959665067</v>
      </c>
      <c r="M42" s="51">
        <f t="shared" si="5"/>
        <v>0.13677723990393129</v>
      </c>
      <c r="N42" s="68">
        <v>1650000</v>
      </c>
      <c r="O42" s="41">
        <v>216171</v>
      </c>
    </row>
    <row r="43" spans="1:15" ht="15">
      <c r="A43" s="36" t="s">
        <v>28</v>
      </c>
      <c r="B43" s="33">
        <v>460293</v>
      </c>
      <c r="C43" s="33">
        <v>345817</v>
      </c>
      <c r="D43" s="33">
        <v>582944</v>
      </c>
      <c r="E43" s="33">
        <v>315000</v>
      </c>
      <c r="F43" s="33">
        <f t="shared" si="11"/>
        <v>1704054</v>
      </c>
      <c r="G43" s="56">
        <v>1341500</v>
      </c>
      <c r="H43" s="54">
        <f t="shared" si="12"/>
        <v>1656500</v>
      </c>
      <c r="I43" s="73">
        <v>2302700</v>
      </c>
      <c r="J43" s="33">
        <f t="shared" si="13"/>
        <v>6037680</v>
      </c>
      <c r="K43" s="50">
        <f t="shared" si="14"/>
        <v>0.28223655443812856</v>
      </c>
      <c r="L43" s="70">
        <f t="shared" si="15"/>
        <v>0.21018835049224205</v>
      </c>
      <c r="M43" s="51">
        <f t="shared" si="5"/>
        <v>0.38138821534099193</v>
      </c>
      <c r="N43" s="68">
        <v>387450</v>
      </c>
      <c r="O43" s="41">
        <v>36592</v>
      </c>
    </row>
    <row r="44" spans="1:15" ht="15">
      <c r="A44" s="34" t="s">
        <v>43</v>
      </c>
      <c r="B44" s="35">
        <v>1381687</v>
      </c>
      <c r="C44" s="35">
        <v>944955</v>
      </c>
      <c r="D44" s="35">
        <v>230</v>
      </c>
      <c r="E44" s="35">
        <v>350000</v>
      </c>
      <c r="F44" s="33">
        <f t="shared" si="11"/>
        <v>2676872</v>
      </c>
      <c r="G44" s="56">
        <v>957000</v>
      </c>
      <c r="H44" s="54">
        <f t="shared" si="12"/>
        <v>1307000</v>
      </c>
      <c r="I44" s="73">
        <v>2999250</v>
      </c>
      <c r="J44" s="33">
        <f t="shared" si="13"/>
        <v>8055465</v>
      </c>
      <c r="K44" s="50">
        <f t="shared" si="14"/>
        <v>0.3323050872916709</v>
      </c>
      <c r="L44" s="70">
        <f t="shared" si="15"/>
        <v>0.1622500997769837</v>
      </c>
      <c r="M44" s="51">
        <f t="shared" si="5"/>
        <v>0.3723248751003201</v>
      </c>
      <c r="N44" s="68"/>
      <c r="O44" s="41">
        <v>48821</v>
      </c>
    </row>
    <row r="45" spans="1:15" ht="15">
      <c r="A45" s="36" t="s">
        <v>44</v>
      </c>
      <c r="B45" s="33">
        <v>408050</v>
      </c>
      <c r="C45" s="33">
        <v>68195</v>
      </c>
      <c r="D45" s="33">
        <v>37490</v>
      </c>
      <c r="E45" s="33">
        <v>175000</v>
      </c>
      <c r="F45" s="33">
        <f t="shared" si="11"/>
        <v>688735</v>
      </c>
      <c r="G45" s="56">
        <v>488000</v>
      </c>
      <c r="H45" s="54">
        <f t="shared" si="12"/>
        <v>663000</v>
      </c>
      <c r="I45" s="73">
        <v>828640</v>
      </c>
      <c r="J45" s="33">
        <f t="shared" si="13"/>
        <v>8723880</v>
      </c>
      <c r="K45" s="50">
        <f t="shared" si="14"/>
        <v>0.07894824321288234</v>
      </c>
      <c r="L45" s="70">
        <f t="shared" si="15"/>
        <v>0.013540993227783968</v>
      </c>
      <c r="M45" s="51">
        <f t="shared" si="5"/>
        <v>0.09498525885271232</v>
      </c>
      <c r="N45" s="68">
        <v>544870</v>
      </c>
      <c r="O45" s="41">
        <v>52872</v>
      </c>
    </row>
    <row r="46" spans="1:15" ht="15">
      <c r="A46" s="34" t="s">
        <v>173</v>
      </c>
      <c r="B46" s="35">
        <v>313485</v>
      </c>
      <c r="C46" s="35">
        <v>67617</v>
      </c>
      <c r="D46" s="35">
        <v>118824</v>
      </c>
      <c r="E46" s="35">
        <v>487413</v>
      </c>
      <c r="F46" s="33">
        <f t="shared" si="11"/>
        <v>987339</v>
      </c>
      <c r="G46" s="56">
        <v>289400</v>
      </c>
      <c r="H46" s="54">
        <f t="shared" si="12"/>
        <v>776813</v>
      </c>
      <c r="I46" s="73">
        <v>868700</v>
      </c>
      <c r="J46" s="33">
        <f t="shared" si="13"/>
        <v>15418755</v>
      </c>
      <c r="K46" s="50">
        <f t="shared" si="14"/>
        <v>0.06403493667290258</v>
      </c>
      <c r="L46" s="70">
        <f t="shared" si="15"/>
        <v>0.0015931247367248524</v>
      </c>
      <c r="M46" s="51">
        <f t="shared" si="5"/>
        <v>0.056340476257648556</v>
      </c>
      <c r="N46" s="68">
        <v>752249</v>
      </c>
      <c r="O46" s="41">
        <v>93447</v>
      </c>
    </row>
    <row r="47" spans="1:15" ht="15">
      <c r="A47" s="36" t="s">
        <v>45</v>
      </c>
      <c r="B47" s="33">
        <v>0</v>
      </c>
      <c r="C47" s="33">
        <v>0</v>
      </c>
      <c r="D47" s="33">
        <v>0</v>
      </c>
      <c r="E47" s="33">
        <v>0</v>
      </c>
      <c r="F47" s="33">
        <f t="shared" si="11"/>
        <v>0</v>
      </c>
      <c r="G47" s="56">
        <v>0</v>
      </c>
      <c r="H47" s="54">
        <f t="shared" si="12"/>
        <v>0</v>
      </c>
      <c r="I47" s="73">
        <v>325000</v>
      </c>
      <c r="J47" s="33">
        <f t="shared" si="13"/>
        <v>13871550</v>
      </c>
      <c r="K47" s="50">
        <f t="shared" si="14"/>
        <v>0</v>
      </c>
      <c r="L47" s="70">
        <f t="shared" si="15"/>
        <v>0</v>
      </c>
      <c r="M47" s="51">
        <f t="shared" si="5"/>
        <v>0.02342924907454466</v>
      </c>
      <c r="N47" s="68"/>
      <c r="O47" s="41">
        <v>84070</v>
      </c>
    </row>
    <row r="48" spans="1:15" ht="15">
      <c r="A48" s="34" t="s">
        <v>46</v>
      </c>
      <c r="B48" s="35">
        <v>163475</v>
      </c>
      <c r="C48" s="35">
        <v>1033908</v>
      </c>
      <c r="D48" s="35">
        <v>363860</v>
      </c>
      <c r="E48" s="35">
        <v>350000</v>
      </c>
      <c r="F48" s="33">
        <f t="shared" si="11"/>
        <v>1911243</v>
      </c>
      <c r="G48" s="56">
        <v>829300</v>
      </c>
      <c r="H48" s="54">
        <f t="shared" si="12"/>
        <v>1179300</v>
      </c>
      <c r="I48" s="73">
        <v>771800</v>
      </c>
      <c r="J48" s="33">
        <f t="shared" si="13"/>
        <v>10445655</v>
      </c>
      <c r="K48" s="50">
        <f t="shared" si="14"/>
        <v>0.18297014404553855</v>
      </c>
      <c r="L48" s="70">
        <f t="shared" si="15"/>
        <v>0.04711413501594682</v>
      </c>
      <c r="M48" s="51">
        <f t="shared" si="5"/>
        <v>0.07388718084217792</v>
      </c>
      <c r="N48" s="68">
        <v>687162</v>
      </c>
      <c r="O48" s="41">
        <v>63307</v>
      </c>
    </row>
    <row r="49" spans="1:15" ht="15">
      <c r="A49" s="34" t="s">
        <v>785</v>
      </c>
      <c r="B49" s="34"/>
      <c r="C49" s="34"/>
      <c r="D49" s="34"/>
      <c r="E49" s="34"/>
      <c r="F49" s="36"/>
      <c r="G49" s="65">
        <v>9000</v>
      </c>
      <c r="H49" s="54">
        <f t="shared" si="12"/>
        <v>9000</v>
      </c>
      <c r="I49" s="73">
        <v>300700</v>
      </c>
      <c r="J49" s="33">
        <f t="shared" si="13"/>
        <v>8778000</v>
      </c>
      <c r="K49" s="59"/>
      <c r="L49" s="70">
        <f t="shared" si="15"/>
        <v>-0.013214855320118478</v>
      </c>
      <c r="M49" s="51">
        <f t="shared" si="5"/>
        <v>0.034256094782410575</v>
      </c>
      <c r="N49" s="68">
        <v>125000</v>
      </c>
      <c r="O49" s="41">
        <v>53200</v>
      </c>
    </row>
    <row r="50" spans="1:15" ht="15">
      <c r="A50" s="36" t="s">
        <v>47</v>
      </c>
      <c r="B50" s="33">
        <v>0</v>
      </c>
      <c r="C50" s="33">
        <v>0</v>
      </c>
      <c r="D50" s="33">
        <v>0</v>
      </c>
      <c r="E50" s="33">
        <v>0</v>
      </c>
      <c r="F50" s="33">
        <f aca="true" t="shared" si="16" ref="F50:F71">SUM(B50:E50)</f>
        <v>0</v>
      </c>
      <c r="G50" s="56">
        <v>0</v>
      </c>
      <c r="H50" s="54">
        <f t="shared" si="12"/>
        <v>0</v>
      </c>
      <c r="I50" s="73">
        <v>1596600</v>
      </c>
      <c r="J50" s="33">
        <f t="shared" si="13"/>
        <v>28812300</v>
      </c>
      <c r="K50" s="50">
        <f aca="true" t="shared" si="17" ref="K50:K71">F50/J50</f>
        <v>0</v>
      </c>
      <c r="L50" s="70">
        <f t="shared" si="15"/>
        <v>-0.0006941479854090094</v>
      </c>
      <c r="M50" s="51">
        <f t="shared" si="5"/>
        <v>0.05541383367520122</v>
      </c>
      <c r="N50" s="68">
        <v>20000</v>
      </c>
      <c r="O50" s="41">
        <v>174620</v>
      </c>
    </row>
    <row r="51" spans="1:15" ht="15">
      <c r="A51" s="34" t="s">
        <v>48</v>
      </c>
      <c r="B51" s="35">
        <v>221572</v>
      </c>
      <c r="C51" s="35">
        <v>541305</v>
      </c>
      <c r="D51" s="35">
        <v>0</v>
      </c>
      <c r="E51" s="35">
        <v>547180</v>
      </c>
      <c r="F51" s="33">
        <f t="shared" si="16"/>
        <v>1310057</v>
      </c>
      <c r="G51" s="56">
        <v>636700</v>
      </c>
      <c r="H51" s="54">
        <f t="shared" si="12"/>
        <v>1183880</v>
      </c>
      <c r="I51" s="73">
        <v>2409700</v>
      </c>
      <c r="J51" s="33">
        <f t="shared" si="13"/>
        <v>12401235</v>
      </c>
      <c r="K51" s="50">
        <f t="shared" si="17"/>
        <v>0.10563923673730882</v>
      </c>
      <c r="L51" s="70">
        <f t="shared" si="15"/>
        <v>0.09546468557365456</v>
      </c>
      <c r="M51" s="51">
        <f t="shared" si="5"/>
        <v>0.19431129238337955</v>
      </c>
      <c r="N51" s="68"/>
      <c r="O51" s="41">
        <v>75159</v>
      </c>
    </row>
    <row r="52" spans="1:15" ht="15">
      <c r="A52" s="36" t="s">
        <v>49</v>
      </c>
      <c r="B52" s="33">
        <v>970583</v>
      </c>
      <c r="C52" s="33">
        <v>391208</v>
      </c>
      <c r="D52" s="33">
        <v>465091</v>
      </c>
      <c r="E52" s="33">
        <v>518840</v>
      </c>
      <c r="F52" s="33">
        <f t="shared" si="16"/>
        <v>2345722</v>
      </c>
      <c r="G52" s="56">
        <v>1222000</v>
      </c>
      <c r="H52" s="54">
        <f t="shared" si="12"/>
        <v>1740840</v>
      </c>
      <c r="I52" s="73">
        <v>3618400</v>
      </c>
      <c r="J52" s="33">
        <f t="shared" si="13"/>
        <v>12259830</v>
      </c>
      <c r="K52" s="50">
        <f t="shared" si="17"/>
        <v>0.19133397445152175</v>
      </c>
      <c r="L52" s="70">
        <f t="shared" si="15"/>
        <v>0.1380343773119203</v>
      </c>
      <c r="M52" s="51">
        <f t="shared" si="5"/>
        <v>0.295142754834284</v>
      </c>
      <c r="N52" s="68">
        <v>48562</v>
      </c>
      <c r="O52" s="41">
        <v>74302</v>
      </c>
    </row>
    <row r="53" spans="1:15" ht="15">
      <c r="A53" s="34" t="s">
        <v>50</v>
      </c>
      <c r="B53" s="35">
        <v>1058227</v>
      </c>
      <c r="C53" s="35">
        <v>815570</v>
      </c>
      <c r="D53" s="35">
        <v>326992</v>
      </c>
      <c r="E53" s="35">
        <v>213640</v>
      </c>
      <c r="F53" s="33">
        <f t="shared" si="16"/>
        <v>2414429</v>
      </c>
      <c r="G53" s="56">
        <v>1267450</v>
      </c>
      <c r="H53" s="54">
        <f t="shared" si="12"/>
        <v>1481090</v>
      </c>
      <c r="I53" s="73">
        <v>37850</v>
      </c>
      <c r="J53" s="33">
        <f t="shared" si="13"/>
        <v>11467665</v>
      </c>
      <c r="K53" s="50">
        <f t="shared" si="17"/>
        <v>0.210542337956332</v>
      </c>
      <c r="L53" s="70">
        <f t="shared" si="15"/>
        <v>0.024981633139789138</v>
      </c>
      <c r="M53" s="51">
        <f t="shared" si="5"/>
        <v>0.003300584731067746</v>
      </c>
      <c r="N53" s="68">
        <v>1194609</v>
      </c>
      <c r="O53" s="41">
        <v>69501</v>
      </c>
    </row>
    <row r="54" spans="1:15" ht="15">
      <c r="A54" s="39" t="s">
        <v>51</v>
      </c>
      <c r="B54" s="33">
        <v>173018</v>
      </c>
      <c r="C54" s="33">
        <v>61583</v>
      </c>
      <c r="D54" s="33">
        <v>11141</v>
      </c>
      <c r="E54" s="33">
        <v>0</v>
      </c>
      <c r="F54" s="33">
        <f t="shared" si="16"/>
        <v>245742</v>
      </c>
      <c r="G54" s="56">
        <v>251000</v>
      </c>
      <c r="H54" s="54">
        <f t="shared" si="12"/>
        <v>251000</v>
      </c>
      <c r="I54" s="74">
        <v>1749000</v>
      </c>
      <c r="J54" s="33">
        <f t="shared" si="13"/>
        <v>15731925</v>
      </c>
      <c r="K54" s="50">
        <f t="shared" si="17"/>
        <v>0.015620593156908643</v>
      </c>
      <c r="L54" s="70">
        <f t="shared" si="15"/>
        <v>0.010233966917589552</v>
      </c>
      <c r="M54" s="51">
        <f t="shared" si="5"/>
        <v>0.1111752058314542</v>
      </c>
      <c r="N54" s="68">
        <v>90000</v>
      </c>
      <c r="O54" s="41">
        <v>95345</v>
      </c>
    </row>
    <row r="55" spans="1:15" ht="15">
      <c r="A55" s="34" t="s">
        <v>52</v>
      </c>
      <c r="B55" s="35">
        <v>876706</v>
      </c>
      <c r="C55" s="35">
        <v>261108</v>
      </c>
      <c r="D55" s="35">
        <v>946680</v>
      </c>
      <c r="E55" s="35">
        <v>507940</v>
      </c>
      <c r="F55" s="33">
        <f t="shared" si="16"/>
        <v>2592434</v>
      </c>
      <c r="G55" s="56">
        <v>2409600</v>
      </c>
      <c r="H55" s="54">
        <f t="shared" si="12"/>
        <v>2917540</v>
      </c>
      <c r="I55" s="73">
        <v>1247700</v>
      </c>
      <c r="J55" s="33">
        <f t="shared" si="13"/>
        <v>15731925</v>
      </c>
      <c r="K55" s="50">
        <f t="shared" si="17"/>
        <v>0.16478809808716988</v>
      </c>
      <c r="L55" s="70">
        <f t="shared" si="15"/>
        <v>0.16225223550201262</v>
      </c>
      <c r="M55" s="51">
        <f t="shared" si="5"/>
        <v>0.07931006536072349</v>
      </c>
      <c r="N55" s="68">
        <v>365000</v>
      </c>
      <c r="O55" s="41">
        <v>95345</v>
      </c>
    </row>
    <row r="56" spans="1:15" ht="15">
      <c r="A56" s="39" t="s">
        <v>54</v>
      </c>
      <c r="B56" s="33">
        <v>0</v>
      </c>
      <c r="C56" s="33">
        <v>0</v>
      </c>
      <c r="D56" s="33">
        <v>0</v>
      </c>
      <c r="E56" s="33">
        <v>0</v>
      </c>
      <c r="F56" s="33">
        <f t="shared" si="16"/>
        <v>0</v>
      </c>
      <c r="G56" s="56">
        <v>0</v>
      </c>
      <c r="H56" s="54">
        <f t="shared" si="12"/>
        <v>0</v>
      </c>
      <c r="I56" s="73">
        <v>470000</v>
      </c>
      <c r="J56" s="33">
        <f t="shared" si="13"/>
        <v>13300650</v>
      </c>
      <c r="K56" s="50">
        <f t="shared" si="17"/>
        <v>0</v>
      </c>
      <c r="L56" s="70">
        <f t="shared" si="15"/>
        <v>0</v>
      </c>
      <c r="M56" s="51">
        <f t="shared" si="5"/>
        <v>0.035336618887046874</v>
      </c>
      <c r="N56" s="68"/>
      <c r="O56" s="41">
        <v>80610</v>
      </c>
    </row>
    <row r="57" spans="1:15" ht="15">
      <c r="A57" s="34" t="s">
        <v>55</v>
      </c>
      <c r="B57" s="35">
        <v>287033</v>
      </c>
      <c r="C57" s="35">
        <v>526585</v>
      </c>
      <c r="D57" s="35">
        <v>404225</v>
      </c>
      <c r="E57" s="35">
        <v>100000</v>
      </c>
      <c r="F57" s="33">
        <f t="shared" si="16"/>
        <v>1317843</v>
      </c>
      <c r="G57" s="56">
        <v>1035500</v>
      </c>
      <c r="H57" s="54">
        <f t="shared" si="12"/>
        <v>1135500</v>
      </c>
      <c r="I57" s="73">
        <v>1325700</v>
      </c>
      <c r="J57" s="33">
        <f t="shared" si="13"/>
        <v>12905145</v>
      </c>
      <c r="K57" s="50">
        <f t="shared" si="17"/>
        <v>0.10211764377695873</v>
      </c>
      <c r="L57" s="70">
        <f t="shared" si="15"/>
        <v>0.06973187825475809</v>
      </c>
      <c r="M57" s="51">
        <f t="shared" si="5"/>
        <v>0.10272647072156105</v>
      </c>
      <c r="N57" s="68">
        <v>235600</v>
      </c>
      <c r="O57" s="41">
        <v>78213</v>
      </c>
    </row>
    <row r="58" spans="1:15" ht="15">
      <c r="A58" s="39" t="s">
        <v>56</v>
      </c>
      <c r="B58" s="33">
        <v>59983</v>
      </c>
      <c r="C58" s="33">
        <v>22770</v>
      </c>
      <c r="D58" s="33">
        <v>8761</v>
      </c>
      <c r="E58" s="33">
        <v>0</v>
      </c>
      <c r="F58" s="33">
        <f t="shared" si="16"/>
        <v>91514</v>
      </c>
      <c r="G58" s="56">
        <v>74700</v>
      </c>
      <c r="H58" s="54">
        <f t="shared" si="12"/>
        <v>74700</v>
      </c>
      <c r="I58" s="73">
        <v>336700</v>
      </c>
      <c r="J58" s="33">
        <f t="shared" si="13"/>
        <v>15488880</v>
      </c>
      <c r="K58" s="50">
        <f t="shared" si="17"/>
        <v>0.0059083678096802355</v>
      </c>
      <c r="L58" s="70">
        <f t="shared" si="15"/>
        <v>0.004177190345589868</v>
      </c>
      <c r="M58" s="51">
        <f t="shared" si="5"/>
        <v>0.02173817603338653</v>
      </c>
      <c r="N58" s="68">
        <v>10000</v>
      </c>
      <c r="O58" s="41">
        <v>93872</v>
      </c>
    </row>
    <row r="59" spans="1:15" ht="15">
      <c r="A59" s="34" t="s">
        <v>57</v>
      </c>
      <c r="B59" s="35">
        <v>245553</v>
      </c>
      <c r="C59" s="35">
        <v>510888</v>
      </c>
      <c r="D59" s="35">
        <v>0</v>
      </c>
      <c r="E59" s="35">
        <v>400000</v>
      </c>
      <c r="F59" s="33">
        <f t="shared" si="16"/>
        <v>1156441</v>
      </c>
      <c r="G59" s="56">
        <v>39700</v>
      </c>
      <c r="H59" s="54">
        <f t="shared" si="12"/>
        <v>439700</v>
      </c>
      <c r="I59" s="73">
        <v>3071705</v>
      </c>
      <c r="J59" s="33">
        <f t="shared" si="13"/>
        <v>8059425</v>
      </c>
      <c r="K59" s="50">
        <f t="shared" si="17"/>
        <v>0.1434892687753779</v>
      </c>
      <c r="L59" s="70">
        <f t="shared" si="15"/>
        <v>0.042149408921852365</v>
      </c>
      <c r="M59" s="51">
        <f t="shared" si="5"/>
        <v>0.38113202864968654</v>
      </c>
      <c r="N59" s="68">
        <v>100000</v>
      </c>
      <c r="O59" s="41">
        <v>48845</v>
      </c>
    </row>
    <row r="60" spans="1:15" ht="15">
      <c r="A60" s="39" t="s">
        <v>58</v>
      </c>
      <c r="B60" s="33">
        <v>829220</v>
      </c>
      <c r="C60" s="33">
        <v>33465</v>
      </c>
      <c r="D60" s="33">
        <v>4111825</v>
      </c>
      <c r="E60" s="33">
        <v>379200</v>
      </c>
      <c r="F60" s="33">
        <f t="shared" si="16"/>
        <v>5353710</v>
      </c>
      <c r="G60" s="56">
        <v>3884000</v>
      </c>
      <c r="H60" s="54">
        <f t="shared" si="12"/>
        <v>4263200</v>
      </c>
      <c r="I60" s="73">
        <v>6720120</v>
      </c>
      <c r="J60" s="33">
        <f t="shared" si="13"/>
        <v>31291920</v>
      </c>
      <c r="K60" s="50">
        <f t="shared" si="17"/>
        <v>0.17108921408465827</v>
      </c>
      <c r="L60" s="70">
        <f t="shared" si="15"/>
        <v>0.03426127255853907</v>
      </c>
      <c r="M60" s="51">
        <f t="shared" si="5"/>
        <v>0.21475575803594027</v>
      </c>
      <c r="N60" s="68">
        <v>3191099</v>
      </c>
      <c r="O60" s="41">
        <v>189648</v>
      </c>
    </row>
    <row r="61" spans="1:15" ht="15">
      <c r="A61" s="34" t="s">
        <v>59</v>
      </c>
      <c r="B61" s="35">
        <v>60766</v>
      </c>
      <c r="C61" s="35">
        <v>115759</v>
      </c>
      <c r="D61" s="35">
        <v>330027</v>
      </c>
      <c r="E61" s="35">
        <v>117720</v>
      </c>
      <c r="F61" s="33">
        <f t="shared" si="16"/>
        <v>624272</v>
      </c>
      <c r="G61" s="56">
        <v>486000</v>
      </c>
      <c r="H61" s="54">
        <f t="shared" si="12"/>
        <v>603720</v>
      </c>
      <c r="I61" s="73">
        <v>712000</v>
      </c>
      <c r="J61" s="33">
        <f t="shared" si="13"/>
        <v>10737210</v>
      </c>
      <c r="K61" s="50">
        <f t="shared" si="17"/>
        <v>0.0581409882082962</v>
      </c>
      <c r="L61" s="70">
        <f t="shared" si="15"/>
        <v>0.03384445307486768</v>
      </c>
      <c r="M61" s="51">
        <f t="shared" si="5"/>
        <v>0.06631145334775049</v>
      </c>
      <c r="N61" s="68">
        <v>240325</v>
      </c>
      <c r="O61" s="41">
        <v>65074</v>
      </c>
    </row>
    <row r="62" spans="1:15" ht="15">
      <c r="A62" s="39" t="s">
        <v>70</v>
      </c>
      <c r="B62" s="33">
        <v>732563</v>
      </c>
      <c r="C62" s="33">
        <v>75518</v>
      </c>
      <c r="D62" s="33">
        <v>111675</v>
      </c>
      <c r="E62" s="33">
        <v>237000</v>
      </c>
      <c r="F62" s="33">
        <f t="shared" si="16"/>
        <v>1156756</v>
      </c>
      <c r="G62" s="56">
        <v>492000</v>
      </c>
      <c r="H62" s="54">
        <f t="shared" si="12"/>
        <v>729000</v>
      </c>
      <c r="I62" s="73">
        <v>3190600</v>
      </c>
      <c r="J62" s="33">
        <f t="shared" si="13"/>
        <v>17482905</v>
      </c>
      <c r="K62" s="50">
        <f t="shared" si="17"/>
        <v>0.06616497658712897</v>
      </c>
      <c r="L62" s="70">
        <f t="shared" si="15"/>
        <v>-0.021132471977626143</v>
      </c>
      <c r="M62" s="51">
        <f t="shared" si="5"/>
        <v>0.18249827474324204</v>
      </c>
      <c r="N62" s="68">
        <v>1098457</v>
      </c>
      <c r="O62" s="41">
        <v>105957</v>
      </c>
    </row>
    <row r="63" spans="1:15" ht="15">
      <c r="A63" s="34" t="s">
        <v>60</v>
      </c>
      <c r="B63" s="35">
        <v>1935714</v>
      </c>
      <c r="C63" s="35">
        <v>491395</v>
      </c>
      <c r="D63" s="35">
        <v>198145</v>
      </c>
      <c r="E63" s="35">
        <v>420740</v>
      </c>
      <c r="F63" s="33">
        <f t="shared" si="16"/>
        <v>3045994</v>
      </c>
      <c r="G63" s="56">
        <v>1431000</v>
      </c>
      <c r="H63" s="54">
        <f t="shared" si="12"/>
        <v>1851740</v>
      </c>
      <c r="I63" s="73">
        <v>8094000</v>
      </c>
      <c r="J63" s="33">
        <f t="shared" si="13"/>
        <v>23690205</v>
      </c>
      <c r="K63" s="50">
        <f t="shared" si="17"/>
        <v>0.12857609294643083</v>
      </c>
      <c r="L63" s="70">
        <f t="shared" si="15"/>
        <v>0.07816479426834846</v>
      </c>
      <c r="M63" s="51">
        <f t="shared" si="5"/>
        <v>0.341660192471952</v>
      </c>
      <c r="N63" s="68"/>
      <c r="O63" s="41">
        <v>143577</v>
      </c>
    </row>
    <row r="64" spans="1:15" ht="15">
      <c r="A64" s="39" t="s">
        <v>71</v>
      </c>
      <c r="B64" s="33">
        <v>1866160</v>
      </c>
      <c r="C64" s="33">
        <v>1775140</v>
      </c>
      <c r="D64" s="33">
        <v>61065</v>
      </c>
      <c r="E64" s="33">
        <v>174400</v>
      </c>
      <c r="F64" s="33">
        <f t="shared" si="16"/>
        <v>3876765</v>
      </c>
      <c r="G64" s="56">
        <v>1353000</v>
      </c>
      <c r="H64" s="54">
        <f t="shared" si="12"/>
        <v>1527400</v>
      </c>
      <c r="I64" s="73">
        <v>662500</v>
      </c>
      <c r="J64" s="33">
        <f t="shared" si="13"/>
        <v>7959930</v>
      </c>
      <c r="K64" s="50">
        <f t="shared" si="17"/>
        <v>0.48703506186612194</v>
      </c>
      <c r="L64" s="70">
        <f t="shared" si="15"/>
        <v>0.17841614185049365</v>
      </c>
      <c r="M64" s="51">
        <f t="shared" si="5"/>
        <v>0.08322937513269589</v>
      </c>
      <c r="N64" s="68">
        <v>107220</v>
      </c>
      <c r="O64" s="41">
        <v>48242</v>
      </c>
    </row>
    <row r="65" spans="1:15" ht="15">
      <c r="A65" s="34" t="s">
        <v>72</v>
      </c>
      <c r="B65" s="35">
        <v>1544380</v>
      </c>
      <c r="C65" s="35">
        <v>612318</v>
      </c>
      <c r="D65" s="35">
        <v>9200</v>
      </c>
      <c r="E65" s="35">
        <v>414200</v>
      </c>
      <c r="F65" s="33">
        <f t="shared" si="16"/>
        <v>2580098</v>
      </c>
      <c r="G65" s="56">
        <v>2541200</v>
      </c>
      <c r="H65" s="54">
        <f t="shared" si="12"/>
        <v>2955400</v>
      </c>
      <c r="I65" s="73">
        <v>2409345</v>
      </c>
      <c r="J65" s="33">
        <f t="shared" si="13"/>
        <v>14754465</v>
      </c>
      <c r="K65" s="50">
        <f t="shared" si="17"/>
        <v>0.1748689633951485</v>
      </c>
      <c r="L65" s="70">
        <f t="shared" si="15"/>
        <v>0.05286962285653868</v>
      </c>
      <c r="M65" s="51">
        <f t="shared" si="5"/>
        <v>0.16329599209459644</v>
      </c>
      <c r="N65" s="68">
        <v>2175337</v>
      </c>
      <c r="O65" s="41">
        <v>89421</v>
      </c>
    </row>
    <row r="66" spans="1:15" ht="15">
      <c r="A66" s="39" t="s">
        <v>61</v>
      </c>
      <c r="B66" s="33">
        <v>0</v>
      </c>
      <c r="C66" s="33">
        <v>0</v>
      </c>
      <c r="D66" s="33">
        <v>0</v>
      </c>
      <c r="E66" s="33">
        <v>0</v>
      </c>
      <c r="F66" s="33">
        <f t="shared" si="16"/>
        <v>0</v>
      </c>
      <c r="G66" s="56">
        <v>2000</v>
      </c>
      <c r="H66" s="54">
        <f t="shared" si="12"/>
        <v>2000</v>
      </c>
      <c r="I66" s="73">
        <v>159500</v>
      </c>
      <c r="J66" s="33">
        <f t="shared" si="13"/>
        <v>14722620</v>
      </c>
      <c r="K66" s="50">
        <f t="shared" si="17"/>
        <v>0</v>
      </c>
      <c r="L66" s="70">
        <f t="shared" si="15"/>
        <v>0.00013584538621522527</v>
      </c>
      <c r="M66" s="51">
        <f t="shared" si="5"/>
        <v>0.010833669550664216</v>
      </c>
      <c r="N66" s="68"/>
      <c r="O66" s="41">
        <v>89228</v>
      </c>
    </row>
    <row r="67" spans="1:15" ht="15">
      <c r="A67" s="34" t="s">
        <v>62</v>
      </c>
      <c r="B67" s="35">
        <v>0</v>
      </c>
      <c r="C67" s="35">
        <v>0</v>
      </c>
      <c r="D67" s="35">
        <v>0</v>
      </c>
      <c r="E67" s="35">
        <v>0</v>
      </c>
      <c r="F67" s="33">
        <f t="shared" si="16"/>
        <v>0</v>
      </c>
      <c r="G67" s="56">
        <v>131800</v>
      </c>
      <c r="H67" s="54">
        <f t="shared" si="12"/>
        <v>131800</v>
      </c>
      <c r="I67" s="73">
        <v>2199300</v>
      </c>
      <c r="J67" s="33">
        <f t="shared" si="13"/>
        <v>14359125</v>
      </c>
      <c r="K67" s="50">
        <f t="shared" si="17"/>
        <v>0</v>
      </c>
      <c r="L67" s="70">
        <f t="shared" si="15"/>
        <v>0.009178832275643537</v>
      </c>
      <c r="M67" s="51">
        <f aca="true" t="shared" si="18" ref="M67:M130">I67/J67</f>
        <v>0.15316392886056776</v>
      </c>
      <c r="N67" s="68"/>
      <c r="O67" s="41">
        <v>87025</v>
      </c>
    </row>
    <row r="68" spans="1:15" ht="15">
      <c r="A68" s="39" t="s">
        <v>63</v>
      </c>
      <c r="B68" s="33">
        <v>164271</v>
      </c>
      <c r="C68" s="33">
        <v>174915</v>
      </c>
      <c r="D68" s="33">
        <v>572700</v>
      </c>
      <c r="E68" s="33">
        <v>112270</v>
      </c>
      <c r="F68" s="33">
        <f t="shared" si="16"/>
        <v>1024156</v>
      </c>
      <c r="G68" s="56">
        <v>208500</v>
      </c>
      <c r="H68" s="54">
        <f t="shared" si="12"/>
        <v>320770</v>
      </c>
      <c r="I68" s="73">
        <v>1496000</v>
      </c>
      <c r="J68" s="33">
        <f t="shared" si="13"/>
        <v>10402425</v>
      </c>
      <c r="K68" s="50">
        <f t="shared" si="17"/>
        <v>0.09845358173695076</v>
      </c>
      <c r="L68" s="70">
        <f t="shared" si="15"/>
        <v>0.030836079087328196</v>
      </c>
      <c r="M68" s="51">
        <f t="shared" si="18"/>
        <v>0.14381262061490468</v>
      </c>
      <c r="N68" s="68"/>
      <c r="O68" s="41">
        <v>63045</v>
      </c>
    </row>
    <row r="69" spans="1:15" ht="15">
      <c r="A69" s="34" t="s">
        <v>64</v>
      </c>
      <c r="B69" s="35">
        <v>19782</v>
      </c>
      <c r="C69" s="35">
        <v>146522</v>
      </c>
      <c r="D69" s="35">
        <v>307297</v>
      </c>
      <c r="E69" s="35">
        <v>172200</v>
      </c>
      <c r="F69" s="33">
        <f t="shared" si="16"/>
        <v>645801</v>
      </c>
      <c r="G69" s="56">
        <v>423900</v>
      </c>
      <c r="H69" s="54">
        <f t="shared" si="12"/>
        <v>596100</v>
      </c>
      <c r="I69" s="74">
        <v>894875</v>
      </c>
      <c r="J69" s="33">
        <f t="shared" si="13"/>
        <v>11550000</v>
      </c>
      <c r="K69" s="50">
        <f t="shared" si="17"/>
        <v>0.055913506493506494</v>
      </c>
      <c r="L69" s="70">
        <f t="shared" si="15"/>
        <v>0.032129870129870126</v>
      </c>
      <c r="M69" s="51">
        <f t="shared" si="18"/>
        <v>0.07747835497835498</v>
      </c>
      <c r="N69" s="68">
        <v>225000</v>
      </c>
      <c r="O69" s="41">
        <v>70000</v>
      </c>
    </row>
    <row r="70" spans="1:15" ht="15">
      <c r="A70" s="39" t="s">
        <v>65</v>
      </c>
      <c r="B70" s="33">
        <v>2174308</v>
      </c>
      <c r="C70" s="33">
        <v>1938958</v>
      </c>
      <c r="D70" s="33">
        <v>116035</v>
      </c>
      <c r="E70" s="33">
        <v>201650</v>
      </c>
      <c r="F70" s="33">
        <f t="shared" si="16"/>
        <v>4430951</v>
      </c>
      <c r="G70" s="56">
        <v>3043200</v>
      </c>
      <c r="H70" s="54">
        <f t="shared" si="12"/>
        <v>3244850</v>
      </c>
      <c r="I70" s="73">
        <v>9571200</v>
      </c>
      <c r="J70" s="33">
        <f t="shared" si="13"/>
        <v>15961440</v>
      </c>
      <c r="K70" s="50">
        <f t="shared" si="17"/>
        <v>0.27760346184304174</v>
      </c>
      <c r="L70" s="70">
        <f t="shared" si="15"/>
        <v>0.2032930612776792</v>
      </c>
      <c r="M70" s="51">
        <f t="shared" si="18"/>
        <v>0.5996451447989655</v>
      </c>
      <c r="N70" s="68"/>
      <c r="O70" s="41">
        <v>96736</v>
      </c>
    </row>
    <row r="71" spans="1:15" ht="15">
      <c r="A71" s="34" t="s">
        <v>66</v>
      </c>
      <c r="B71" s="35">
        <v>346930</v>
      </c>
      <c r="C71" s="35">
        <v>11960</v>
      </c>
      <c r="D71" s="35">
        <v>9085</v>
      </c>
      <c r="E71" s="35">
        <v>20200</v>
      </c>
      <c r="F71" s="33">
        <f t="shared" si="16"/>
        <v>388175</v>
      </c>
      <c r="G71" s="56">
        <v>150000</v>
      </c>
      <c r="H71" s="54">
        <f t="shared" si="12"/>
        <v>170200</v>
      </c>
      <c r="I71" s="73">
        <v>675000</v>
      </c>
      <c r="J71" s="33">
        <f t="shared" si="13"/>
        <v>14455980</v>
      </c>
      <c r="K71" s="50">
        <f t="shared" si="17"/>
        <v>0.026852209258728915</v>
      </c>
      <c r="L71" s="70">
        <f t="shared" si="15"/>
        <v>-0.0017155530098962506</v>
      </c>
      <c r="M71" s="51">
        <f t="shared" si="18"/>
        <v>0.046693479099998755</v>
      </c>
      <c r="N71" s="68">
        <v>195000</v>
      </c>
      <c r="O71" s="41">
        <v>87612</v>
      </c>
    </row>
    <row r="72" ht="15">
      <c r="M72" s="51">
        <v>0</v>
      </c>
    </row>
    <row r="73" spans="1:15" ht="15">
      <c r="A73" s="39" t="s">
        <v>67</v>
      </c>
      <c r="B73" s="33">
        <v>61760</v>
      </c>
      <c r="C73" s="33">
        <v>59973</v>
      </c>
      <c r="D73" s="33">
        <v>45931</v>
      </c>
      <c r="E73" s="33">
        <v>130200</v>
      </c>
      <c r="F73" s="33">
        <f aca="true" t="shared" si="19" ref="F73:F90">SUM(B73:E73)</f>
        <v>297864</v>
      </c>
      <c r="G73" s="56">
        <v>579200</v>
      </c>
      <c r="H73" s="54">
        <f aca="true" t="shared" si="20" ref="H73:H113">G73+E73</f>
        <v>709400</v>
      </c>
      <c r="I73" s="73">
        <v>731200</v>
      </c>
      <c r="J73" s="33">
        <f aca="true" t="shared" si="21" ref="J73:J115">165*O73</f>
        <v>11428890</v>
      </c>
      <c r="K73" s="50">
        <f aca="true" t="shared" si="22" ref="K73:K90">F73/J73</f>
        <v>0.02606237351133837</v>
      </c>
      <c r="L73" s="70">
        <f aca="true" t="shared" si="23" ref="L73:L115">(H73-N73)/J73</f>
        <v>0.06207076977729246</v>
      </c>
      <c r="M73" s="51">
        <f t="shared" si="18"/>
        <v>0.06397821660721208</v>
      </c>
      <c r="N73" s="68"/>
      <c r="O73" s="41">
        <v>69266</v>
      </c>
    </row>
    <row r="74" spans="1:15" ht="15">
      <c r="A74" s="34" t="s">
        <v>68</v>
      </c>
      <c r="B74" s="35">
        <v>2617038</v>
      </c>
      <c r="C74" s="35">
        <v>59800</v>
      </c>
      <c r="D74" s="35">
        <v>447350</v>
      </c>
      <c r="E74" s="35">
        <v>183120</v>
      </c>
      <c r="F74" s="33">
        <f t="shared" si="19"/>
        <v>3307308</v>
      </c>
      <c r="G74" s="56">
        <v>3095500</v>
      </c>
      <c r="H74" s="54">
        <f t="shared" si="20"/>
        <v>3278620</v>
      </c>
      <c r="I74" s="73">
        <v>3002500</v>
      </c>
      <c r="J74" s="33">
        <f t="shared" si="21"/>
        <v>9733845</v>
      </c>
      <c r="K74" s="50">
        <f t="shared" si="22"/>
        <v>0.33977405639806263</v>
      </c>
      <c r="L74" s="70">
        <f t="shared" si="23"/>
        <v>0.33271744105232826</v>
      </c>
      <c r="M74" s="51">
        <f t="shared" si="18"/>
        <v>0.30845981212973905</v>
      </c>
      <c r="N74" s="68">
        <v>40000</v>
      </c>
      <c r="O74" s="41">
        <v>58993</v>
      </c>
    </row>
    <row r="75" spans="1:15" ht="15">
      <c r="A75" s="36" t="s">
        <v>69</v>
      </c>
      <c r="B75" s="33">
        <v>594090</v>
      </c>
      <c r="C75" s="33">
        <v>485601</v>
      </c>
      <c r="D75" s="33">
        <v>418603</v>
      </c>
      <c r="E75" s="33">
        <v>0</v>
      </c>
      <c r="F75" s="33">
        <f t="shared" si="19"/>
        <v>1498294</v>
      </c>
      <c r="G75" s="56">
        <v>429000</v>
      </c>
      <c r="H75" s="54">
        <f t="shared" si="20"/>
        <v>429000</v>
      </c>
      <c r="I75" s="73">
        <v>318150</v>
      </c>
      <c r="J75" s="33">
        <f t="shared" si="21"/>
        <v>13006785</v>
      </c>
      <c r="K75" s="50">
        <f t="shared" si="22"/>
        <v>0.1151932625933311</v>
      </c>
      <c r="L75" s="70">
        <f t="shared" si="23"/>
        <v>0.03298278552309429</v>
      </c>
      <c r="M75" s="51">
        <f t="shared" si="18"/>
        <v>0.0244603105225465</v>
      </c>
      <c r="N75" s="68"/>
      <c r="O75" s="41">
        <v>78829</v>
      </c>
    </row>
    <row r="76" spans="1:15" ht="15">
      <c r="A76" s="34" t="s">
        <v>73</v>
      </c>
      <c r="B76" s="35">
        <v>363753</v>
      </c>
      <c r="C76" s="35">
        <v>69604</v>
      </c>
      <c r="D76" s="35">
        <v>29038</v>
      </c>
      <c r="E76" s="35">
        <v>302000</v>
      </c>
      <c r="F76" s="33">
        <f t="shared" si="19"/>
        <v>764395</v>
      </c>
      <c r="G76" s="56">
        <v>1094000</v>
      </c>
      <c r="H76" s="54">
        <f t="shared" si="20"/>
        <v>1396000</v>
      </c>
      <c r="I76" s="73">
        <v>578000</v>
      </c>
      <c r="J76" s="33">
        <f t="shared" si="21"/>
        <v>13487100</v>
      </c>
      <c r="K76" s="50">
        <f t="shared" si="22"/>
        <v>0.05667600892704881</v>
      </c>
      <c r="L76" s="70">
        <f t="shared" si="23"/>
        <v>0.010688954630721208</v>
      </c>
      <c r="M76" s="51">
        <f t="shared" si="18"/>
        <v>0.04285576587998902</v>
      </c>
      <c r="N76" s="68">
        <v>1251837</v>
      </c>
      <c r="O76" s="41">
        <v>81740</v>
      </c>
    </row>
    <row r="77" spans="1:15" ht="15">
      <c r="A77" s="39" t="s">
        <v>80</v>
      </c>
      <c r="B77" s="33">
        <v>229115</v>
      </c>
      <c r="C77" s="33">
        <v>3113352</v>
      </c>
      <c r="D77" s="33">
        <v>138842</v>
      </c>
      <c r="E77" s="33">
        <v>0</v>
      </c>
      <c r="F77" s="33">
        <f t="shared" si="19"/>
        <v>3481309</v>
      </c>
      <c r="G77" s="56">
        <v>140000</v>
      </c>
      <c r="H77" s="54">
        <f t="shared" si="20"/>
        <v>140000</v>
      </c>
      <c r="I77" s="73">
        <v>1259450</v>
      </c>
      <c r="J77" s="33">
        <f t="shared" si="21"/>
        <v>55464915</v>
      </c>
      <c r="K77" s="50">
        <f t="shared" si="22"/>
        <v>0.06276596655741742</v>
      </c>
      <c r="L77" s="70">
        <f t="shared" si="23"/>
        <v>-0.012025620160059742</v>
      </c>
      <c r="M77" s="51">
        <f t="shared" si="18"/>
        <v>0.02270714739218477</v>
      </c>
      <c r="N77" s="68">
        <v>807000</v>
      </c>
      <c r="O77" s="41">
        <v>336151</v>
      </c>
    </row>
    <row r="78" spans="1:15" ht="15">
      <c r="A78" s="34" t="s">
        <v>82</v>
      </c>
      <c r="B78" s="35">
        <v>75145</v>
      </c>
      <c r="C78" s="35">
        <v>14088</v>
      </c>
      <c r="D78" s="35">
        <v>49019</v>
      </c>
      <c r="E78" s="35">
        <v>222360</v>
      </c>
      <c r="F78" s="33">
        <f t="shared" si="19"/>
        <v>360612</v>
      </c>
      <c r="G78" s="56">
        <v>108800</v>
      </c>
      <c r="H78" s="54">
        <f t="shared" si="20"/>
        <v>331160</v>
      </c>
      <c r="I78" s="73">
        <v>685050</v>
      </c>
      <c r="J78" s="33">
        <f t="shared" si="21"/>
        <v>23232000</v>
      </c>
      <c r="K78" s="50">
        <f t="shared" si="22"/>
        <v>0.015522210743801652</v>
      </c>
      <c r="L78" s="70">
        <f t="shared" si="23"/>
        <v>0.01425447658402204</v>
      </c>
      <c r="M78" s="51">
        <f t="shared" si="18"/>
        <v>0.029487345041322315</v>
      </c>
      <c r="N78" s="68"/>
      <c r="O78" s="41">
        <v>140800</v>
      </c>
    </row>
    <row r="79" spans="1:15" ht="15">
      <c r="A79" s="36" t="s">
        <v>74</v>
      </c>
      <c r="B79" s="33">
        <v>879722</v>
      </c>
      <c r="C79" s="33">
        <v>79086</v>
      </c>
      <c r="D79" s="33">
        <v>802252</v>
      </c>
      <c r="E79" s="33">
        <v>516660</v>
      </c>
      <c r="F79" s="33">
        <f t="shared" si="19"/>
        <v>2277720</v>
      </c>
      <c r="G79" s="56">
        <v>1175600</v>
      </c>
      <c r="H79" s="54">
        <f t="shared" si="20"/>
        <v>1692260</v>
      </c>
      <c r="I79" s="73">
        <v>3371100</v>
      </c>
      <c r="J79" s="33">
        <f t="shared" si="21"/>
        <v>17196960</v>
      </c>
      <c r="K79" s="50">
        <f t="shared" si="22"/>
        <v>0.13244899098445306</v>
      </c>
      <c r="L79" s="70">
        <f t="shared" si="23"/>
        <v>0.07049269173156186</v>
      </c>
      <c r="M79" s="51">
        <f t="shared" si="18"/>
        <v>0.19602883300304239</v>
      </c>
      <c r="N79" s="68">
        <v>480000</v>
      </c>
      <c r="O79" s="41">
        <v>104224</v>
      </c>
    </row>
    <row r="80" spans="1:15" ht="15">
      <c r="A80" s="34" t="s">
        <v>83</v>
      </c>
      <c r="B80" s="35">
        <v>1983146</v>
      </c>
      <c r="C80" s="35">
        <v>235412</v>
      </c>
      <c r="D80" s="35">
        <v>5467</v>
      </c>
      <c r="E80" s="35">
        <v>154780</v>
      </c>
      <c r="F80" s="33">
        <f t="shared" si="19"/>
        <v>2378805</v>
      </c>
      <c r="G80" s="56">
        <v>1567400</v>
      </c>
      <c r="H80" s="54">
        <f t="shared" si="20"/>
        <v>1722180</v>
      </c>
      <c r="I80" s="73">
        <v>1077725</v>
      </c>
      <c r="J80" s="33">
        <f t="shared" si="21"/>
        <v>17282925</v>
      </c>
      <c r="K80" s="50">
        <f t="shared" si="22"/>
        <v>0.1376390281159005</v>
      </c>
      <c r="L80" s="70">
        <f t="shared" si="23"/>
        <v>0.06843037275229742</v>
      </c>
      <c r="M80" s="51">
        <f t="shared" si="18"/>
        <v>0.06235778955240505</v>
      </c>
      <c r="N80" s="68">
        <v>539503</v>
      </c>
      <c r="O80" s="41">
        <v>104745</v>
      </c>
    </row>
    <row r="81" spans="1:15" ht="15">
      <c r="A81" s="36" t="s">
        <v>75</v>
      </c>
      <c r="B81" s="33">
        <v>706267</v>
      </c>
      <c r="C81" s="33">
        <v>31395</v>
      </c>
      <c r="D81" s="33">
        <v>5175</v>
      </c>
      <c r="E81" s="33">
        <v>296480</v>
      </c>
      <c r="F81" s="33">
        <f t="shared" si="19"/>
        <v>1039317</v>
      </c>
      <c r="G81" s="56">
        <v>417000</v>
      </c>
      <c r="H81" s="54">
        <f t="shared" si="20"/>
        <v>713480</v>
      </c>
      <c r="I81" s="74">
        <v>830000</v>
      </c>
      <c r="J81" s="33">
        <f t="shared" si="21"/>
        <v>11785950</v>
      </c>
      <c r="K81" s="50">
        <f t="shared" si="22"/>
        <v>0.08818270907309127</v>
      </c>
      <c r="L81" s="70">
        <f t="shared" si="23"/>
        <v>0.010137494219812573</v>
      </c>
      <c r="M81" s="51">
        <f t="shared" si="18"/>
        <v>0.07042283396756308</v>
      </c>
      <c r="N81" s="68">
        <v>594000</v>
      </c>
      <c r="O81" s="41">
        <v>71430</v>
      </c>
    </row>
    <row r="82" spans="1:15" ht="15">
      <c r="A82" s="34" t="s">
        <v>76</v>
      </c>
      <c r="B82" s="35">
        <v>526</v>
      </c>
      <c r="C82" s="35">
        <v>20528</v>
      </c>
      <c r="D82" s="35">
        <v>11753</v>
      </c>
      <c r="E82" s="35">
        <v>0</v>
      </c>
      <c r="F82" s="33">
        <f t="shared" si="19"/>
        <v>32807</v>
      </c>
      <c r="G82" s="56">
        <v>2000</v>
      </c>
      <c r="H82" s="54">
        <f t="shared" si="20"/>
        <v>2000</v>
      </c>
      <c r="I82" s="73">
        <v>1114500</v>
      </c>
      <c r="J82" s="33">
        <f t="shared" si="21"/>
        <v>13704900</v>
      </c>
      <c r="K82" s="50">
        <f t="shared" si="22"/>
        <v>0.0023938153507139784</v>
      </c>
      <c r="L82" s="70">
        <f t="shared" si="23"/>
        <v>0.00014593320637144378</v>
      </c>
      <c r="M82" s="51">
        <f t="shared" si="18"/>
        <v>0.08132127925048706</v>
      </c>
      <c r="N82" s="68"/>
      <c r="O82" s="41">
        <v>83060</v>
      </c>
    </row>
    <row r="83" spans="1:15" ht="15">
      <c r="A83" s="39" t="s">
        <v>84</v>
      </c>
      <c r="B83" s="33">
        <v>14743</v>
      </c>
      <c r="C83" s="33">
        <v>18728</v>
      </c>
      <c r="D83" s="33">
        <v>724638</v>
      </c>
      <c r="E83" s="33">
        <v>0</v>
      </c>
      <c r="F83" s="33">
        <f t="shared" si="19"/>
        <v>758109</v>
      </c>
      <c r="G83" s="56">
        <v>191000</v>
      </c>
      <c r="H83" s="54">
        <f t="shared" si="20"/>
        <v>191000</v>
      </c>
      <c r="I83" s="73">
        <v>961250</v>
      </c>
      <c r="J83" s="33">
        <f t="shared" si="21"/>
        <v>23048025</v>
      </c>
      <c r="K83" s="50">
        <f t="shared" si="22"/>
        <v>0.03289257973297061</v>
      </c>
      <c r="L83" s="70">
        <f t="shared" si="23"/>
        <v>0.00828704411766301</v>
      </c>
      <c r="M83" s="51">
        <f t="shared" si="18"/>
        <v>0.04170639349792444</v>
      </c>
      <c r="N83" s="68"/>
      <c r="O83" s="41">
        <v>139685</v>
      </c>
    </row>
    <row r="84" spans="1:15" ht="15">
      <c r="A84" s="34" t="s">
        <v>81</v>
      </c>
      <c r="B84" s="35">
        <v>1945145</v>
      </c>
      <c r="C84" s="35">
        <v>173708</v>
      </c>
      <c r="D84" s="35">
        <v>1488790</v>
      </c>
      <c r="E84" s="35">
        <v>300000</v>
      </c>
      <c r="F84" s="33">
        <f t="shared" si="19"/>
        <v>3907643</v>
      </c>
      <c r="G84" s="56">
        <v>2529500</v>
      </c>
      <c r="H84" s="54">
        <f t="shared" si="20"/>
        <v>2829500</v>
      </c>
      <c r="I84" s="73">
        <v>1592500</v>
      </c>
      <c r="J84" s="33">
        <f t="shared" si="21"/>
        <v>28045545</v>
      </c>
      <c r="K84" s="50">
        <f t="shared" si="22"/>
        <v>0.1393320400798059</v>
      </c>
      <c r="L84" s="70">
        <f t="shared" si="23"/>
        <v>0.100889463905943</v>
      </c>
      <c r="M84" s="51">
        <f t="shared" si="18"/>
        <v>0.05678263695713526</v>
      </c>
      <c r="N84" s="68"/>
      <c r="O84" s="41">
        <v>169973</v>
      </c>
    </row>
    <row r="85" spans="1:15" ht="15">
      <c r="A85" s="36" t="s">
        <v>77</v>
      </c>
      <c r="B85" s="33">
        <v>888687</v>
      </c>
      <c r="C85" s="33">
        <v>153640</v>
      </c>
      <c r="D85" s="33">
        <v>51060</v>
      </c>
      <c r="E85" s="33">
        <v>175000</v>
      </c>
      <c r="F85" s="33">
        <f t="shared" si="19"/>
        <v>1268387</v>
      </c>
      <c r="G85" s="56">
        <v>0</v>
      </c>
      <c r="H85" s="54">
        <f t="shared" si="20"/>
        <v>175000</v>
      </c>
      <c r="I85" s="74">
        <v>1169100</v>
      </c>
      <c r="J85" s="33">
        <f t="shared" si="21"/>
        <v>11180565</v>
      </c>
      <c r="K85" s="50">
        <f t="shared" si="22"/>
        <v>0.11344569795891353</v>
      </c>
      <c r="L85" s="70">
        <f t="shared" si="23"/>
        <v>0.0017888183647248597</v>
      </c>
      <c r="M85" s="51">
        <f t="shared" si="18"/>
        <v>0.10456537750999167</v>
      </c>
      <c r="N85" s="68">
        <v>155000</v>
      </c>
      <c r="O85" s="41">
        <v>67761</v>
      </c>
    </row>
    <row r="86" spans="1:15" ht="15">
      <c r="A86" s="34" t="s">
        <v>78</v>
      </c>
      <c r="B86" s="35">
        <v>13881</v>
      </c>
      <c r="C86" s="35">
        <v>27198</v>
      </c>
      <c r="D86" s="35">
        <v>17469</v>
      </c>
      <c r="E86" s="35">
        <v>0</v>
      </c>
      <c r="F86" s="33">
        <f t="shared" si="19"/>
        <v>58548</v>
      </c>
      <c r="G86" s="56">
        <v>55000</v>
      </c>
      <c r="H86" s="54">
        <f t="shared" si="20"/>
        <v>55000</v>
      </c>
      <c r="I86" s="73">
        <v>1527600</v>
      </c>
      <c r="J86" s="33">
        <f t="shared" si="21"/>
        <v>13964445</v>
      </c>
      <c r="K86" s="50">
        <f t="shared" si="22"/>
        <v>0.004192647828109173</v>
      </c>
      <c r="L86" s="70">
        <f t="shared" si="23"/>
        <v>0.003938573999897597</v>
      </c>
      <c r="M86" s="51">
        <f t="shared" si="18"/>
        <v>0.10939210258624671</v>
      </c>
      <c r="N86" s="68"/>
      <c r="O86" s="41">
        <v>84633</v>
      </c>
    </row>
    <row r="87" spans="1:15" ht="15">
      <c r="A87" s="39" t="s">
        <v>85</v>
      </c>
      <c r="B87" s="33">
        <v>1580330</v>
      </c>
      <c r="C87" s="33">
        <v>73175</v>
      </c>
      <c r="D87" s="33">
        <v>1904969</v>
      </c>
      <c r="E87" s="33">
        <v>644190</v>
      </c>
      <c r="F87" s="33">
        <f t="shared" si="19"/>
        <v>4202664</v>
      </c>
      <c r="G87" s="56">
        <v>2145500</v>
      </c>
      <c r="H87" s="54">
        <f t="shared" si="20"/>
        <v>2789690</v>
      </c>
      <c r="I87" s="73">
        <v>7034655</v>
      </c>
      <c r="J87" s="33">
        <f t="shared" si="21"/>
        <v>21664665</v>
      </c>
      <c r="K87" s="50">
        <f t="shared" si="22"/>
        <v>0.19398702910938156</v>
      </c>
      <c r="L87" s="70">
        <f t="shared" si="23"/>
        <v>0.12876681914998456</v>
      </c>
      <c r="M87" s="51">
        <f t="shared" si="18"/>
        <v>0.32470638248964384</v>
      </c>
      <c r="N87" s="68"/>
      <c r="O87" s="41">
        <v>131301</v>
      </c>
    </row>
    <row r="88" spans="1:15" ht="15">
      <c r="A88" s="34" t="s">
        <v>79</v>
      </c>
      <c r="B88" s="35">
        <v>202291</v>
      </c>
      <c r="C88" s="35">
        <v>131457</v>
      </c>
      <c r="D88" s="35">
        <v>0</v>
      </c>
      <c r="E88" s="35">
        <v>611490</v>
      </c>
      <c r="F88" s="33">
        <f t="shared" si="19"/>
        <v>945238</v>
      </c>
      <c r="G88" s="56">
        <v>2627500</v>
      </c>
      <c r="H88" s="54">
        <f t="shared" si="20"/>
        <v>3238990</v>
      </c>
      <c r="I88" s="73">
        <v>706500</v>
      </c>
      <c r="J88" s="33">
        <f t="shared" si="21"/>
        <v>10729125</v>
      </c>
      <c r="K88" s="50">
        <f t="shared" si="22"/>
        <v>0.08810019456386238</v>
      </c>
      <c r="L88" s="70">
        <f t="shared" si="23"/>
        <v>0.2987186746356297</v>
      </c>
      <c r="M88" s="51">
        <f t="shared" si="18"/>
        <v>0.06584879941281326</v>
      </c>
      <c r="N88" s="68">
        <v>34000</v>
      </c>
      <c r="O88" s="41">
        <v>65025</v>
      </c>
    </row>
    <row r="89" spans="1:15" ht="15">
      <c r="A89" s="39" t="s">
        <v>87</v>
      </c>
      <c r="B89" s="33">
        <v>702620</v>
      </c>
      <c r="C89" s="33">
        <v>48185</v>
      </c>
      <c r="D89" s="33">
        <v>25415</v>
      </c>
      <c r="E89" s="33">
        <v>400000</v>
      </c>
      <c r="F89" s="33">
        <f t="shared" si="19"/>
        <v>1176220</v>
      </c>
      <c r="G89" s="56">
        <v>569200</v>
      </c>
      <c r="H89" s="54">
        <f t="shared" si="20"/>
        <v>969200</v>
      </c>
      <c r="I89" s="73">
        <v>2061950</v>
      </c>
      <c r="J89" s="33">
        <f t="shared" si="21"/>
        <v>8312040</v>
      </c>
      <c r="K89" s="50">
        <f t="shared" si="22"/>
        <v>0.14150798119354574</v>
      </c>
      <c r="L89" s="70">
        <f t="shared" si="23"/>
        <v>0.10517273737854967</v>
      </c>
      <c r="M89" s="51">
        <f t="shared" si="18"/>
        <v>0.24806786300354666</v>
      </c>
      <c r="N89" s="68">
        <v>95000</v>
      </c>
      <c r="O89" s="41">
        <v>50376</v>
      </c>
    </row>
    <row r="90" spans="1:15" ht="15">
      <c r="A90" s="34" t="s">
        <v>86</v>
      </c>
      <c r="B90" s="35">
        <v>228980</v>
      </c>
      <c r="C90" s="35">
        <v>34500</v>
      </c>
      <c r="D90" s="35">
        <v>0</v>
      </c>
      <c r="E90" s="35">
        <v>200200</v>
      </c>
      <c r="F90" s="33">
        <f t="shared" si="19"/>
        <v>463680</v>
      </c>
      <c r="G90" s="56">
        <v>863800</v>
      </c>
      <c r="H90" s="54">
        <f t="shared" si="20"/>
        <v>1064000</v>
      </c>
      <c r="I90" s="73">
        <v>745300</v>
      </c>
      <c r="J90" s="33">
        <f t="shared" si="21"/>
        <v>16170000</v>
      </c>
      <c r="K90" s="50">
        <f t="shared" si="22"/>
        <v>0.028675324675324677</v>
      </c>
      <c r="L90" s="70">
        <f t="shared" si="23"/>
        <v>0.026561100803957946</v>
      </c>
      <c r="M90" s="51">
        <f t="shared" si="18"/>
        <v>0.04609152752009895</v>
      </c>
      <c r="N90" s="68">
        <v>634507</v>
      </c>
      <c r="O90" s="41">
        <v>98000</v>
      </c>
    </row>
    <row r="91" spans="1:15" ht="15">
      <c r="A91" s="36" t="s">
        <v>784</v>
      </c>
      <c r="B91" s="36"/>
      <c r="C91" s="36"/>
      <c r="D91" s="36"/>
      <c r="E91" s="36"/>
      <c r="F91" s="36"/>
      <c r="G91" s="65">
        <v>25000</v>
      </c>
      <c r="H91" s="54">
        <f t="shared" si="20"/>
        <v>25000</v>
      </c>
      <c r="I91" s="73">
        <v>357600</v>
      </c>
      <c r="J91" s="33">
        <f t="shared" si="21"/>
        <v>8085000</v>
      </c>
      <c r="K91" s="59"/>
      <c r="L91" s="70">
        <f t="shared" si="23"/>
        <v>0.0030921459492888066</v>
      </c>
      <c r="M91" s="51">
        <f t="shared" si="18"/>
        <v>0.04423005565862709</v>
      </c>
      <c r="N91" s="68"/>
      <c r="O91" s="41">
        <v>49000</v>
      </c>
    </row>
    <row r="92" spans="1:15" ht="15">
      <c r="A92" s="36" t="s">
        <v>88</v>
      </c>
      <c r="B92" s="33">
        <v>526470</v>
      </c>
      <c r="C92" s="33">
        <v>37605</v>
      </c>
      <c r="D92" s="33">
        <v>0</v>
      </c>
      <c r="E92" s="33">
        <v>0</v>
      </c>
      <c r="F92" s="33">
        <f>SUM(B92:E92)</f>
        <v>564075</v>
      </c>
      <c r="G92" s="56">
        <v>665050</v>
      </c>
      <c r="H92" s="54">
        <f t="shared" si="20"/>
        <v>665050</v>
      </c>
      <c r="I92" s="73">
        <v>1964662</v>
      </c>
      <c r="J92" s="33">
        <f t="shared" si="21"/>
        <v>16801455</v>
      </c>
      <c r="K92" s="50">
        <f>F92/J92</f>
        <v>0.03357298519681778</v>
      </c>
      <c r="L92" s="70">
        <f t="shared" si="23"/>
        <v>0.037380691136571206</v>
      </c>
      <c r="M92" s="51">
        <f t="shared" si="18"/>
        <v>0.11693403934361637</v>
      </c>
      <c r="N92" s="68">
        <v>37000</v>
      </c>
      <c r="O92" s="41">
        <v>101827</v>
      </c>
    </row>
    <row r="93" spans="1:15" ht="15">
      <c r="A93" s="34" t="s">
        <v>89</v>
      </c>
      <c r="B93" s="35">
        <v>86998</v>
      </c>
      <c r="C93" s="35">
        <v>474490</v>
      </c>
      <c r="D93" s="35">
        <v>19550</v>
      </c>
      <c r="E93" s="35">
        <v>0</v>
      </c>
      <c r="F93" s="33">
        <f>SUM(B93:E93)</f>
        <v>581038</v>
      </c>
      <c r="G93" s="56">
        <v>323800</v>
      </c>
      <c r="H93" s="54">
        <f t="shared" si="20"/>
        <v>323800</v>
      </c>
      <c r="I93" s="73">
        <v>324000</v>
      </c>
      <c r="J93" s="33">
        <f t="shared" si="21"/>
        <v>14085555</v>
      </c>
      <c r="K93" s="50">
        <f>F93/J93</f>
        <v>0.04125062874696808</v>
      </c>
      <c r="L93" s="70">
        <f t="shared" si="23"/>
        <v>0.0016896742797852125</v>
      </c>
      <c r="M93" s="51">
        <f t="shared" si="18"/>
        <v>0.023002288514723062</v>
      </c>
      <c r="N93" s="68">
        <v>300000</v>
      </c>
      <c r="O93" s="41">
        <v>85367</v>
      </c>
    </row>
    <row r="94" spans="1:15" ht="15">
      <c r="A94" s="34" t="s">
        <v>794</v>
      </c>
      <c r="B94" s="34"/>
      <c r="C94" s="34"/>
      <c r="D94" s="34"/>
      <c r="E94" s="34"/>
      <c r="F94" s="36"/>
      <c r="G94" s="65">
        <v>339500</v>
      </c>
      <c r="H94" s="54">
        <f t="shared" si="20"/>
        <v>339500</v>
      </c>
      <c r="I94" s="73">
        <v>525500</v>
      </c>
      <c r="J94" s="33">
        <f t="shared" si="21"/>
        <v>5885715</v>
      </c>
      <c r="K94" s="59"/>
      <c r="L94" s="70">
        <f t="shared" si="23"/>
        <v>0.057682031834704876</v>
      </c>
      <c r="M94" s="51">
        <f t="shared" si="18"/>
        <v>0.08928396974709105</v>
      </c>
      <c r="N94" s="68"/>
      <c r="O94" s="41">
        <v>35671</v>
      </c>
    </row>
    <row r="95" spans="1:15" ht="15">
      <c r="A95" s="36" t="s">
        <v>786</v>
      </c>
      <c r="B95" s="36"/>
      <c r="C95" s="36"/>
      <c r="D95" s="36"/>
      <c r="E95" s="36"/>
      <c r="F95" s="36"/>
      <c r="G95" s="65">
        <v>65190</v>
      </c>
      <c r="H95" s="54">
        <f t="shared" si="20"/>
        <v>65190</v>
      </c>
      <c r="I95" s="73">
        <v>462950</v>
      </c>
      <c r="J95" s="33">
        <f t="shared" si="21"/>
        <v>8415000</v>
      </c>
      <c r="K95" s="59"/>
      <c r="L95" s="70">
        <f t="shared" si="23"/>
        <v>-0.003542483660130719</v>
      </c>
      <c r="M95" s="51">
        <f t="shared" si="18"/>
        <v>0.05501485442661913</v>
      </c>
      <c r="N95" s="68">
        <v>95000</v>
      </c>
      <c r="O95" s="41">
        <v>51000</v>
      </c>
    </row>
    <row r="96" spans="1:15" ht="15">
      <c r="A96" s="39" t="s">
        <v>175</v>
      </c>
      <c r="B96" s="33">
        <v>2788390</v>
      </c>
      <c r="C96" s="33">
        <v>320045</v>
      </c>
      <c r="D96" s="33">
        <v>87400</v>
      </c>
      <c r="E96" s="33">
        <v>200000</v>
      </c>
      <c r="F96" s="33">
        <f aca="true" t="shared" si="24" ref="F96:F115">SUM(B96:E96)</f>
        <v>3395835</v>
      </c>
      <c r="G96" s="56">
        <v>2535900</v>
      </c>
      <c r="H96" s="54">
        <f t="shared" si="20"/>
        <v>2735900</v>
      </c>
      <c r="I96" s="73">
        <v>870055</v>
      </c>
      <c r="J96" s="33">
        <f t="shared" si="21"/>
        <v>10766250</v>
      </c>
      <c r="K96" s="50">
        <f aca="true" t="shared" si="25" ref="K96:K115">F96/J96</f>
        <v>0.31541483803552767</v>
      </c>
      <c r="L96" s="70">
        <f t="shared" si="23"/>
        <v>0.01958899338209683</v>
      </c>
      <c r="M96" s="51">
        <f t="shared" si="18"/>
        <v>0.08081318936491351</v>
      </c>
      <c r="N96" s="68">
        <v>2525000</v>
      </c>
      <c r="O96" s="41">
        <v>65250</v>
      </c>
    </row>
    <row r="97" spans="1:15" ht="15">
      <c r="A97" s="34" t="s">
        <v>92</v>
      </c>
      <c r="B97" s="35">
        <v>4384030</v>
      </c>
      <c r="C97" s="35">
        <v>221295</v>
      </c>
      <c r="D97" s="35">
        <v>665275</v>
      </c>
      <c r="E97" s="35">
        <v>0</v>
      </c>
      <c r="F97" s="33">
        <f t="shared" si="24"/>
        <v>5270600</v>
      </c>
      <c r="G97" s="56">
        <v>4540900</v>
      </c>
      <c r="H97" s="54">
        <f t="shared" si="20"/>
        <v>4540900</v>
      </c>
      <c r="I97" s="73">
        <v>1996675</v>
      </c>
      <c r="J97" s="33">
        <f t="shared" si="21"/>
        <v>36168165</v>
      </c>
      <c r="K97" s="50">
        <f t="shared" si="25"/>
        <v>0.14572483840416012</v>
      </c>
      <c r="L97" s="70">
        <f t="shared" si="23"/>
        <v>0.021867296834108117</v>
      </c>
      <c r="M97" s="51">
        <f t="shared" si="18"/>
        <v>0.055205316609233564</v>
      </c>
      <c r="N97" s="68">
        <v>3750000</v>
      </c>
      <c r="O97" s="41">
        <v>219201</v>
      </c>
    </row>
    <row r="98" spans="1:15" ht="15">
      <c r="A98" s="39" t="s">
        <v>93</v>
      </c>
      <c r="B98" s="33">
        <v>474600</v>
      </c>
      <c r="C98" s="33">
        <v>360755</v>
      </c>
      <c r="D98" s="33">
        <v>656765</v>
      </c>
      <c r="E98" s="33">
        <v>450000</v>
      </c>
      <c r="F98" s="33">
        <f t="shared" si="24"/>
        <v>1942120</v>
      </c>
      <c r="G98" s="56">
        <v>1465500</v>
      </c>
      <c r="H98" s="54">
        <f t="shared" si="20"/>
        <v>1915500</v>
      </c>
      <c r="I98" s="73">
        <v>2702317</v>
      </c>
      <c r="J98" s="33">
        <f t="shared" si="21"/>
        <v>35024880</v>
      </c>
      <c r="K98" s="50">
        <f t="shared" si="25"/>
        <v>0.055449726023329704</v>
      </c>
      <c r="L98" s="70">
        <f t="shared" si="23"/>
        <v>-0.008903956273369103</v>
      </c>
      <c r="M98" s="51">
        <f t="shared" si="18"/>
        <v>0.07715421152049629</v>
      </c>
      <c r="N98" s="68">
        <v>2227360</v>
      </c>
      <c r="O98" s="41">
        <v>212272</v>
      </c>
    </row>
    <row r="99" spans="1:15" ht="15">
      <c r="A99" s="34" t="s">
        <v>94</v>
      </c>
      <c r="B99" s="35">
        <v>261278</v>
      </c>
      <c r="C99" s="35">
        <v>271941</v>
      </c>
      <c r="D99" s="35">
        <v>499158</v>
      </c>
      <c r="E99" s="35">
        <v>139520</v>
      </c>
      <c r="F99" s="33">
        <f t="shared" si="24"/>
        <v>1171897</v>
      </c>
      <c r="G99" s="56">
        <v>1125425</v>
      </c>
      <c r="H99" s="54">
        <f t="shared" si="20"/>
        <v>1264945</v>
      </c>
      <c r="I99" s="73">
        <v>3575239</v>
      </c>
      <c r="J99" s="33">
        <f t="shared" si="21"/>
        <v>14746050</v>
      </c>
      <c r="K99" s="50">
        <f t="shared" si="25"/>
        <v>0.07947192638028489</v>
      </c>
      <c r="L99" s="70">
        <f t="shared" si="23"/>
        <v>0.06631911596664869</v>
      </c>
      <c r="M99" s="51">
        <f t="shared" si="18"/>
        <v>0.24245401310859518</v>
      </c>
      <c r="N99" s="68">
        <v>287000</v>
      </c>
      <c r="O99" s="41">
        <v>89370</v>
      </c>
    </row>
    <row r="100" spans="1:15" ht="15">
      <c r="A100" s="36" t="s">
        <v>90</v>
      </c>
      <c r="B100" s="33">
        <v>128420</v>
      </c>
      <c r="C100" s="33">
        <v>337197</v>
      </c>
      <c r="D100" s="33">
        <v>20766</v>
      </c>
      <c r="E100" s="33">
        <v>261200</v>
      </c>
      <c r="F100" s="33">
        <f t="shared" si="24"/>
        <v>747583</v>
      </c>
      <c r="G100" s="56">
        <v>10000</v>
      </c>
      <c r="H100" s="54">
        <f t="shared" si="20"/>
        <v>271200</v>
      </c>
      <c r="I100" s="73">
        <v>1457300</v>
      </c>
      <c r="J100" s="33">
        <f t="shared" si="21"/>
        <v>14987775</v>
      </c>
      <c r="K100" s="50">
        <f t="shared" si="25"/>
        <v>0.04987951847422316</v>
      </c>
      <c r="L100" s="70">
        <f t="shared" si="23"/>
        <v>-0.006198852064432513</v>
      </c>
      <c r="M100" s="51">
        <f t="shared" si="18"/>
        <v>0.09723257788430904</v>
      </c>
      <c r="N100" s="68">
        <v>364107</v>
      </c>
      <c r="O100" s="41">
        <v>90835</v>
      </c>
    </row>
    <row r="101" spans="1:15" ht="15">
      <c r="A101" s="34" t="s">
        <v>91</v>
      </c>
      <c r="B101" s="35">
        <v>204596</v>
      </c>
      <c r="C101" s="35">
        <v>372313</v>
      </c>
      <c r="D101" s="35">
        <v>2645</v>
      </c>
      <c r="E101" s="35">
        <v>144970</v>
      </c>
      <c r="F101" s="33">
        <f t="shared" si="24"/>
        <v>724524</v>
      </c>
      <c r="G101" s="56">
        <v>1266700</v>
      </c>
      <c r="H101" s="54">
        <f t="shared" si="20"/>
        <v>1411670</v>
      </c>
      <c r="I101" s="74">
        <v>2168300</v>
      </c>
      <c r="J101" s="33">
        <f t="shared" si="21"/>
        <v>9861225</v>
      </c>
      <c r="K101" s="50">
        <f t="shared" si="25"/>
        <v>0.07347200778807907</v>
      </c>
      <c r="L101" s="70">
        <f t="shared" si="23"/>
        <v>0.12642141316114378</v>
      </c>
      <c r="M101" s="51">
        <f t="shared" si="18"/>
        <v>0.21988140418659954</v>
      </c>
      <c r="N101" s="68">
        <v>165000</v>
      </c>
      <c r="O101" s="41">
        <v>59765</v>
      </c>
    </row>
    <row r="102" spans="1:15" ht="15">
      <c r="A102" s="36" t="s">
        <v>95</v>
      </c>
      <c r="B102" s="33">
        <v>210270</v>
      </c>
      <c r="C102" s="33">
        <v>293365</v>
      </c>
      <c r="D102" s="33">
        <v>1725</v>
      </c>
      <c r="E102" s="33">
        <v>272500</v>
      </c>
      <c r="F102" s="33">
        <f t="shared" si="24"/>
        <v>777860</v>
      </c>
      <c r="G102" s="56">
        <v>580000</v>
      </c>
      <c r="H102" s="54">
        <f t="shared" si="20"/>
        <v>852500</v>
      </c>
      <c r="I102" s="73">
        <v>2980200</v>
      </c>
      <c r="J102" s="33">
        <f t="shared" si="21"/>
        <v>6400845</v>
      </c>
      <c r="K102" s="50">
        <f t="shared" si="25"/>
        <v>0.12152457995780244</v>
      </c>
      <c r="L102" s="70">
        <f t="shared" si="23"/>
        <v>0.036807171553130874</v>
      </c>
      <c r="M102" s="51">
        <f t="shared" si="18"/>
        <v>0.4655947769396072</v>
      </c>
      <c r="N102" s="68">
        <v>616903</v>
      </c>
      <c r="O102" s="41">
        <v>38793</v>
      </c>
    </row>
    <row r="103" spans="1:15" ht="15">
      <c r="A103" s="34" t="s">
        <v>102</v>
      </c>
      <c r="B103" s="35">
        <v>1343088</v>
      </c>
      <c r="C103" s="35">
        <v>158378</v>
      </c>
      <c r="D103" s="35">
        <v>114943</v>
      </c>
      <c r="E103" s="35">
        <v>219090</v>
      </c>
      <c r="F103" s="33">
        <f t="shared" si="24"/>
        <v>1835499</v>
      </c>
      <c r="G103" s="56">
        <v>842000</v>
      </c>
      <c r="H103" s="54">
        <f t="shared" si="20"/>
        <v>1061090</v>
      </c>
      <c r="I103" s="73">
        <v>794950</v>
      </c>
      <c r="J103" s="33">
        <f t="shared" si="21"/>
        <v>22433235</v>
      </c>
      <c r="K103" s="50">
        <f t="shared" si="25"/>
        <v>0.08182052209589923</v>
      </c>
      <c r="L103" s="70">
        <f t="shared" si="23"/>
        <v>-0.035263839566607315</v>
      </c>
      <c r="M103" s="51">
        <f t="shared" si="18"/>
        <v>0.03543626231348265</v>
      </c>
      <c r="N103" s="68">
        <v>1852172</v>
      </c>
      <c r="O103" s="41">
        <v>135959</v>
      </c>
    </row>
    <row r="104" spans="1:15" ht="15">
      <c r="A104" s="36" t="s">
        <v>96</v>
      </c>
      <c r="B104" s="33">
        <v>86055</v>
      </c>
      <c r="C104" s="33">
        <v>358110</v>
      </c>
      <c r="D104" s="33">
        <v>19550</v>
      </c>
      <c r="E104" s="33">
        <v>102200</v>
      </c>
      <c r="F104" s="33">
        <f t="shared" si="24"/>
        <v>565915</v>
      </c>
      <c r="G104" s="56">
        <v>85200</v>
      </c>
      <c r="H104" s="54">
        <f t="shared" si="20"/>
        <v>187400</v>
      </c>
      <c r="I104" s="73">
        <v>360700</v>
      </c>
      <c r="J104" s="33">
        <f t="shared" si="21"/>
        <v>15580290</v>
      </c>
      <c r="K104" s="50">
        <f t="shared" si="25"/>
        <v>0.03632249463905999</v>
      </c>
      <c r="L104" s="70">
        <f t="shared" si="23"/>
        <v>0.01202801745025285</v>
      </c>
      <c r="M104" s="51">
        <f t="shared" si="18"/>
        <v>0.023151045327140893</v>
      </c>
      <c r="N104" s="68"/>
      <c r="O104" s="41">
        <v>94426</v>
      </c>
    </row>
    <row r="105" spans="1:15" ht="15">
      <c r="A105" s="34" t="s">
        <v>97</v>
      </c>
      <c r="B105" s="35">
        <v>203162</v>
      </c>
      <c r="C105" s="35">
        <v>357765</v>
      </c>
      <c r="D105" s="35">
        <v>6440</v>
      </c>
      <c r="E105" s="35">
        <v>556313</v>
      </c>
      <c r="F105" s="33">
        <f t="shared" si="24"/>
        <v>1123680</v>
      </c>
      <c r="G105" s="56">
        <v>1123680</v>
      </c>
      <c r="H105" s="54">
        <f t="shared" si="20"/>
        <v>1679993</v>
      </c>
      <c r="I105" s="73"/>
      <c r="J105" s="33">
        <f t="shared" si="21"/>
        <v>11724735</v>
      </c>
      <c r="K105" s="50">
        <f t="shared" si="25"/>
        <v>0.09583841340550554</v>
      </c>
      <c r="L105" s="70">
        <f t="shared" si="23"/>
        <v>0.14328622352658718</v>
      </c>
      <c r="M105" s="51">
        <f t="shared" si="18"/>
        <v>0</v>
      </c>
      <c r="N105" s="68"/>
      <c r="O105" s="41">
        <v>71059</v>
      </c>
    </row>
    <row r="106" spans="1:15" ht="15">
      <c r="A106" s="36" t="s">
        <v>98</v>
      </c>
      <c r="B106" s="33">
        <v>890852</v>
      </c>
      <c r="C106" s="33">
        <v>77395</v>
      </c>
      <c r="D106" s="33">
        <v>473570</v>
      </c>
      <c r="E106" s="33">
        <v>706320</v>
      </c>
      <c r="F106" s="33">
        <f t="shared" si="24"/>
        <v>2148137</v>
      </c>
      <c r="G106" s="56">
        <v>2043200</v>
      </c>
      <c r="H106" s="54">
        <f t="shared" si="20"/>
        <v>2749520</v>
      </c>
      <c r="I106" s="73">
        <v>3517200</v>
      </c>
      <c r="J106" s="33">
        <f t="shared" si="21"/>
        <v>17802840</v>
      </c>
      <c r="K106" s="50">
        <f t="shared" si="25"/>
        <v>0.12066260214662379</v>
      </c>
      <c r="L106" s="70">
        <f t="shared" si="23"/>
        <v>0.07608448989037704</v>
      </c>
      <c r="M106" s="51">
        <f t="shared" si="18"/>
        <v>0.19756398417331167</v>
      </c>
      <c r="N106" s="68">
        <v>1395000</v>
      </c>
      <c r="O106" s="41">
        <v>107896</v>
      </c>
    </row>
    <row r="107" spans="1:15" ht="15">
      <c r="A107" s="34" t="s">
        <v>99</v>
      </c>
      <c r="B107" s="35">
        <v>475713</v>
      </c>
      <c r="C107" s="35">
        <v>391978</v>
      </c>
      <c r="D107" s="35">
        <v>38180</v>
      </c>
      <c r="E107" s="35">
        <v>100000</v>
      </c>
      <c r="F107" s="33">
        <f t="shared" si="24"/>
        <v>1005871</v>
      </c>
      <c r="G107" s="56">
        <v>474200</v>
      </c>
      <c r="H107" s="54">
        <f t="shared" si="20"/>
        <v>574200</v>
      </c>
      <c r="I107" s="73">
        <v>403450</v>
      </c>
      <c r="J107" s="33">
        <f t="shared" si="21"/>
        <v>11744535</v>
      </c>
      <c r="K107" s="50">
        <f t="shared" si="25"/>
        <v>0.08564587699725873</v>
      </c>
      <c r="L107" s="70">
        <f t="shared" si="23"/>
        <v>0.029732977933992277</v>
      </c>
      <c r="M107" s="51">
        <f t="shared" si="18"/>
        <v>0.034352147615891136</v>
      </c>
      <c r="N107" s="68">
        <v>225000</v>
      </c>
      <c r="O107" s="41">
        <v>71179</v>
      </c>
    </row>
    <row r="108" spans="1:15" ht="15">
      <c r="A108" s="36" t="s">
        <v>100</v>
      </c>
      <c r="B108" s="33">
        <v>147005</v>
      </c>
      <c r="C108" s="33">
        <v>49910</v>
      </c>
      <c r="D108" s="33">
        <v>316250</v>
      </c>
      <c r="E108" s="33">
        <v>240200</v>
      </c>
      <c r="F108" s="33">
        <f t="shared" si="24"/>
        <v>753365</v>
      </c>
      <c r="G108" s="56">
        <v>61000</v>
      </c>
      <c r="H108" s="54">
        <f t="shared" si="20"/>
        <v>301200</v>
      </c>
      <c r="I108" s="73">
        <v>352000</v>
      </c>
      <c r="J108" s="33">
        <f t="shared" si="21"/>
        <v>13213200</v>
      </c>
      <c r="K108" s="50">
        <f t="shared" si="25"/>
        <v>0.057016089970635425</v>
      </c>
      <c r="L108" s="70">
        <f t="shared" si="23"/>
        <v>0.015742212333121425</v>
      </c>
      <c r="M108" s="51">
        <f t="shared" si="18"/>
        <v>0.02664002664002664</v>
      </c>
      <c r="N108" s="68">
        <v>93195</v>
      </c>
      <c r="O108" s="41">
        <v>80080</v>
      </c>
    </row>
    <row r="109" spans="1:15" ht="15">
      <c r="A109" s="34" t="s">
        <v>103</v>
      </c>
      <c r="B109" s="35">
        <v>0</v>
      </c>
      <c r="C109" s="35">
        <v>0</v>
      </c>
      <c r="D109" s="35">
        <v>0</v>
      </c>
      <c r="E109" s="35">
        <v>0</v>
      </c>
      <c r="F109" s="33">
        <f t="shared" si="24"/>
        <v>0</v>
      </c>
      <c r="G109" s="56">
        <v>0</v>
      </c>
      <c r="H109" s="54">
        <f t="shared" si="20"/>
        <v>0</v>
      </c>
      <c r="I109" s="73">
        <v>190000</v>
      </c>
      <c r="J109" s="33">
        <f t="shared" si="21"/>
        <v>12574815</v>
      </c>
      <c r="K109" s="50">
        <f t="shared" si="25"/>
        <v>0</v>
      </c>
      <c r="L109" s="70">
        <f t="shared" si="23"/>
        <v>0</v>
      </c>
      <c r="M109" s="51">
        <f t="shared" si="18"/>
        <v>0.01510956622423471</v>
      </c>
      <c r="N109" s="68"/>
      <c r="O109" s="41">
        <v>76211</v>
      </c>
    </row>
    <row r="110" spans="1:15" ht="15">
      <c r="A110" s="36" t="s">
        <v>101</v>
      </c>
      <c r="B110" s="33">
        <v>0</v>
      </c>
      <c r="C110" s="33">
        <v>0</v>
      </c>
      <c r="D110" s="33">
        <v>0</v>
      </c>
      <c r="E110" s="33">
        <v>0</v>
      </c>
      <c r="F110" s="33">
        <f t="shared" si="24"/>
        <v>0</v>
      </c>
      <c r="G110" s="56">
        <v>10000</v>
      </c>
      <c r="H110" s="54">
        <f t="shared" si="20"/>
        <v>10000</v>
      </c>
      <c r="I110" s="73">
        <v>1041800</v>
      </c>
      <c r="J110" s="33">
        <f t="shared" si="21"/>
        <v>13982100</v>
      </c>
      <c r="K110" s="50">
        <f t="shared" si="25"/>
        <v>0</v>
      </c>
      <c r="L110" s="70">
        <f t="shared" si="23"/>
        <v>0.000715200148761631</v>
      </c>
      <c r="M110" s="51">
        <f t="shared" si="18"/>
        <v>0.07450955149798671</v>
      </c>
      <c r="N110" s="68"/>
      <c r="O110" s="41">
        <v>84740</v>
      </c>
    </row>
    <row r="111" spans="1:15" ht="15">
      <c r="A111" s="34" t="s">
        <v>790</v>
      </c>
      <c r="B111" s="35">
        <v>964570</v>
      </c>
      <c r="C111" s="35">
        <v>922588</v>
      </c>
      <c r="D111" s="35">
        <v>2875</v>
      </c>
      <c r="E111" s="35">
        <v>228900</v>
      </c>
      <c r="F111" s="33">
        <f t="shared" si="24"/>
        <v>2118933</v>
      </c>
      <c r="G111" s="56">
        <v>1286000</v>
      </c>
      <c r="H111" s="54">
        <f t="shared" si="20"/>
        <v>1514900</v>
      </c>
      <c r="I111" s="73">
        <v>1839.4</v>
      </c>
      <c r="J111" s="33">
        <f t="shared" si="21"/>
        <v>6514695</v>
      </c>
      <c r="K111" s="50">
        <f t="shared" si="25"/>
        <v>0.32525436724205814</v>
      </c>
      <c r="L111" s="70">
        <f t="shared" si="23"/>
        <v>0.2325358286151539</v>
      </c>
      <c r="M111" s="51">
        <f t="shared" si="18"/>
        <v>0.00028234629556717544</v>
      </c>
      <c r="N111" s="68"/>
      <c r="O111" s="41">
        <v>39483</v>
      </c>
    </row>
    <row r="112" spans="1:15" ht="15">
      <c r="A112" s="39" t="s">
        <v>108</v>
      </c>
      <c r="B112" s="33">
        <v>1700539</v>
      </c>
      <c r="C112" s="33">
        <v>68977</v>
      </c>
      <c r="D112" s="33">
        <v>42256</v>
      </c>
      <c r="E112" s="33">
        <v>250000</v>
      </c>
      <c r="F112" s="33">
        <f t="shared" si="24"/>
        <v>2061772</v>
      </c>
      <c r="G112" s="56">
        <v>115000</v>
      </c>
      <c r="H112" s="54">
        <f t="shared" si="20"/>
        <v>365000</v>
      </c>
      <c r="I112" s="73">
        <v>672100</v>
      </c>
      <c r="J112" s="33">
        <f t="shared" si="21"/>
        <v>12672660</v>
      </c>
      <c r="K112" s="50">
        <f t="shared" si="25"/>
        <v>0.1626944935001807</v>
      </c>
      <c r="L112" s="70">
        <f t="shared" si="23"/>
        <v>0.02288390913983331</v>
      </c>
      <c r="M112" s="51">
        <f t="shared" si="18"/>
        <v>0.05303543218235161</v>
      </c>
      <c r="N112" s="68">
        <v>75000</v>
      </c>
      <c r="O112" s="41">
        <v>76804</v>
      </c>
    </row>
    <row r="113" spans="1:15" ht="15">
      <c r="A113" s="34" t="s">
        <v>104</v>
      </c>
      <c r="B113" s="35">
        <v>0</v>
      </c>
      <c r="C113" s="35">
        <v>0</v>
      </c>
      <c r="D113" s="35">
        <v>0</v>
      </c>
      <c r="E113" s="35">
        <v>0</v>
      </c>
      <c r="F113" s="33">
        <f t="shared" si="24"/>
        <v>0</v>
      </c>
      <c r="G113" s="56">
        <v>0</v>
      </c>
      <c r="H113" s="54">
        <f t="shared" si="20"/>
        <v>0</v>
      </c>
      <c r="I113" s="73">
        <v>0</v>
      </c>
      <c r="J113" s="33">
        <f t="shared" si="21"/>
        <v>24026310</v>
      </c>
      <c r="K113" s="50">
        <f t="shared" si="25"/>
        <v>0</v>
      </c>
      <c r="L113" s="70">
        <f t="shared" si="23"/>
        <v>0</v>
      </c>
      <c r="M113" s="51">
        <f t="shared" si="18"/>
        <v>0</v>
      </c>
      <c r="N113" s="68"/>
      <c r="O113" s="41">
        <v>145614</v>
      </c>
    </row>
    <row r="114" spans="1:15" ht="15">
      <c r="A114" s="39" t="s">
        <v>109</v>
      </c>
      <c r="B114" s="33">
        <v>160472</v>
      </c>
      <c r="C114" s="33">
        <v>20125</v>
      </c>
      <c r="D114" s="33">
        <v>540500</v>
      </c>
      <c r="E114" s="33">
        <v>105730</v>
      </c>
      <c r="F114" s="33">
        <f t="shared" si="24"/>
        <v>826827</v>
      </c>
      <c r="G114" s="56">
        <v>458300</v>
      </c>
      <c r="H114" s="54">
        <v>936530</v>
      </c>
      <c r="I114" s="73">
        <v>562200</v>
      </c>
      <c r="J114" s="33">
        <f t="shared" si="21"/>
        <v>10830600</v>
      </c>
      <c r="K114" s="50">
        <f t="shared" si="25"/>
        <v>0.07634175391945044</v>
      </c>
      <c r="L114" s="70">
        <f t="shared" si="23"/>
        <v>0.06015640869388584</v>
      </c>
      <c r="M114" s="51">
        <f t="shared" si="18"/>
        <v>0.051908481524569276</v>
      </c>
      <c r="N114" s="68">
        <v>285000</v>
      </c>
      <c r="O114" s="41">
        <v>65640</v>
      </c>
    </row>
    <row r="115" spans="1:15" ht="15">
      <c r="A115" s="34" t="s">
        <v>105</v>
      </c>
      <c r="B115" s="35">
        <v>255751</v>
      </c>
      <c r="C115" s="35">
        <v>491740</v>
      </c>
      <c r="D115" s="35">
        <v>646185</v>
      </c>
      <c r="E115" s="35">
        <v>353562</v>
      </c>
      <c r="F115" s="33">
        <f t="shared" si="24"/>
        <v>1747238</v>
      </c>
      <c r="G115" s="56">
        <v>903500</v>
      </c>
      <c r="H115" s="54">
        <f>G115+E115</f>
        <v>1257062</v>
      </c>
      <c r="I115" s="74">
        <v>3795400</v>
      </c>
      <c r="J115" s="33">
        <f t="shared" si="21"/>
        <v>46200000</v>
      </c>
      <c r="K115" s="50">
        <f t="shared" si="25"/>
        <v>0.03781900432900433</v>
      </c>
      <c r="L115" s="70">
        <f t="shared" si="23"/>
        <v>0.025044632034632034</v>
      </c>
      <c r="M115" s="51">
        <f t="shared" si="18"/>
        <v>0.08215151515151516</v>
      </c>
      <c r="N115" s="68">
        <v>100000</v>
      </c>
      <c r="O115" s="41">
        <v>280000</v>
      </c>
    </row>
    <row r="116" spans="1:15" ht="15">
      <c r="A116" s="36" t="s">
        <v>799</v>
      </c>
      <c r="B116" s="33"/>
      <c r="C116" s="33"/>
      <c r="D116" s="33"/>
      <c r="E116" s="33"/>
      <c r="F116" s="33"/>
      <c r="G116" s="56"/>
      <c r="H116" s="54"/>
      <c r="I116" s="73">
        <v>2956700</v>
      </c>
      <c r="J116" s="33"/>
      <c r="K116" s="50"/>
      <c r="L116" s="70"/>
      <c r="M116" s="51">
        <v>0</v>
      </c>
      <c r="N116" s="68"/>
      <c r="O116" s="41"/>
    </row>
    <row r="117" spans="1:15" ht="15">
      <c r="A117" s="39" t="s">
        <v>106</v>
      </c>
      <c r="B117" s="33">
        <v>11586</v>
      </c>
      <c r="C117" s="33">
        <v>31165</v>
      </c>
      <c r="D117" s="33">
        <v>4600</v>
      </c>
      <c r="E117" s="33">
        <v>0</v>
      </c>
      <c r="F117" s="33">
        <f>SUM(B117:E117)</f>
        <v>47351</v>
      </c>
      <c r="G117" s="56">
        <v>12500</v>
      </c>
      <c r="H117" s="54">
        <f aca="true" t="shared" si="26" ref="H117:H162">G117+E117</f>
        <v>12500</v>
      </c>
      <c r="I117" s="73">
        <v>785500</v>
      </c>
      <c r="J117" s="33">
        <f aca="true" t="shared" si="27" ref="J117:J162">165*O117</f>
        <v>19408950</v>
      </c>
      <c r="K117" s="50">
        <f>F117/J117</f>
        <v>0.0024396476883087443</v>
      </c>
      <c r="L117" s="70">
        <f aca="true" t="shared" si="28" ref="L117:L162">(H117-N117)/J117</f>
        <v>-0.0016744852245999912</v>
      </c>
      <c r="M117" s="51">
        <f t="shared" si="18"/>
        <v>0.0404710198130244</v>
      </c>
      <c r="N117" s="68">
        <v>45000</v>
      </c>
      <c r="O117" s="41">
        <v>117630</v>
      </c>
    </row>
    <row r="118" spans="1:15" ht="15">
      <c r="A118" s="34" t="s">
        <v>110</v>
      </c>
      <c r="B118" s="35">
        <v>739858</v>
      </c>
      <c r="C118" s="35">
        <v>90390</v>
      </c>
      <c r="D118" s="35">
        <v>1898</v>
      </c>
      <c r="E118" s="35">
        <v>117720</v>
      </c>
      <c r="F118" s="33">
        <f>SUM(B118:E118)</f>
        <v>949866</v>
      </c>
      <c r="G118" s="56">
        <v>517200</v>
      </c>
      <c r="H118" s="54">
        <f t="shared" si="26"/>
        <v>634920</v>
      </c>
      <c r="I118" s="73">
        <v>1589350</v>
      </c>
      <c r="J118" s="33">
        <f t="shared" si="27"/>
        <v>8229210</v>
      </c>
      <c r="K118" s="50">
        <f>F118/J118</f>
        <v>0.11542614661674692</v>
      </c>
      <c r="L118" s="70">
        <f t="shared" si="28"/>
        <v>-0.020726898450762588</v>
      </c>
      <c r="M118" s="51">
        <f t="shared" si="18"/>
        <v>0.19313518551598513</v>
      </c>
      <c r="N118" s="68">
        <v>805486</v>
      </c>
      <c r="O118" s="41">
        <v>49874</v>
      </c>
    </row>
    <row r="119" spans="1:15" ht="15">
      <c r="A119" s="39" t="s">
        <v>111</v>
      </c>
      <c r="B119" s="33">
        <v>821910</v>
      </c>
      <c r="C119" s="33">
        <v>25507</v>
      </c>
      <c r="D119" s="33">
        <v>22425</v>
      </c>
      <c r="E119" s="33">
        <v>563530</v>
      </c>
      <c r="F119" s="33">
        <f>SUM(B119:E119)</f>
        <v>1433372</v>
      </c>
      <c r="G119" s="56">
        <v>1265000</v>
      </c>
      <c r="H119" s="54">
        <f t="shared" si="26"/>
        <v>1828530</v>
      </c>
      <c r="I119" s="73">
        <v>1720000</v>
      </c>
      <c r="J119" s="33">
        <f t="shared" si="27"/>
        <v>8580000</v>
      </c>
      <c r="K119" s="50">
        <f>F119/J119</f>
        <v>0.16705967365967367</v>
      </c>
      <c r="L119" s="70">
        <f t="shared" si="28"/>
        <v>0.1687097902097902</v>
      </c>
      <c r="M119" s="51">
        <f t="shared" si="18"/>
        <v>0.20046620046620048</v>
      </c>
      <c r="N119" s="68">
        <v>381000</v>
      </c>
      <c r="O119" s="41">
        <v>52000</v>
      </c>
    </row>
    <row r="120" spans="1:15" ht="15">
      <c r="A120" s="34" t="s">
        <v>780</v>
      </c>
      <c r="B120" s="34"/>
      <c r="C120" s="34"/>
      <c r="D120" s="34"/>
      <c r="E120" s="34"/>
      <c r="F120" s="36"/>
      <c r="G120" s="65">
        <v>850000</v>
      </c>
      <c r="H120" s="54">
        <f t="shared" si="26"/>
        <v>850000</v>
      </c>
      <c r="I120" s="73">
        <v>1065000</v>
      </c>
      <c r="J120" s="33">
        <f t="shared" si="27"/>
        <v>14130930</v>
      </c>
      <c r="K120" s="59"/>
      <c r="L120" s="70">
        <f t="shared" si="28"/>
        <v>0.05342889675343378</v>
      </c>
      <c r="M120" s="51">
        <f t="shared" si="18"/>
        <v>0.07536658946014169</v>
      </c>
      <c r="N120" s="68">
        <v>95000</v>
      </c>
      <c r="O120" s="41">
        <v>85642</v>
      </c>
    </row>
    <row r="121" spans="1:15" ht="15">
      <c r="A121" s="34" t="s">
        <v>114</v>
      </c>
      <c r="B121" s="35">
        <v>1035833</v>
      </c>
      <c r="C121" s="35">
        <v>432486</v>
      </c>
      <c r="D121" s="35">
        <v>50715</v>
      </c>
      <c r="E121" s="35">
        <v>600962</v>
      </c>
      <c r="F121" s="33">
        <f aca="true" t="shared" si="29" ref="F121:F130">SUM(B121:E121)</f>
        <v>2119996</v>
      </c>
      <c r="G121" s="56">
        <v>223000</v>
      </c>
      <c r="H121" s="54">
        <f t="shared" si="26"/>
        <v>823962</v>
      </c>
      <c r="I121" s="73">
        <v>1224500</v>
      </c>
      <c r="J121" s="33">
        <f t="shared" si="27"/>
        <v>48488220</v>
      </c>
      <c r="K121" s="50">
        <f aca="true" t="shared" si="30" ref="K121:K130">F121/J121</f>
        <v>0.043721877189964904</v>
      </c>
      <c r="L121" s="70">
        <f t="shared" si="28"/>
        <v>0.01699303459685672</v>
      </c>
      <c r="M121" s="51">
        <f t="shared" si="18"/>
        <v>0.025253556430819692</v>
      </c>
      <c r="N121" s="68"/>
      <c r="O121" s="41">
        <v>293868</v>
      </c>
    </row>
    <row r="122" spans="1:15" ht="15">
      <c r="A122" s="39" t="s">
        <v>112</v>
      </c>
      <c r="B122" s="33">
        <v>1885195</v>
      </c>
      <c r="C122" s="33">
        <v>442417</v>
      </c>
      <c r="D122" s="33">
        <v>74256</v>
      </c>
      <c r="E122" s="33">
        <v>125000</v>
      </c>
      <c r="F122" s="33">
        <f t="shared" si="29"/>
        <v>2526868</v>
      </c>
      <c r="G122" s="56">
        <v>1500000</v>
      </c>
      <c r="H122" s="54">
        <f t="shared" si="26"/>
        <v>1625000</v>
      </c>
      <c r="I122" s="73">
        <v>2060000</v>
      </c>
      <c r="J122" s="33">
        <f t="shared" si="27"/>
        <v>14936790</v>
      </c>
      <c r="K122" s="50">
        <f t="shared" si="30"/>
        <v>0.16917075221650701</v>
      </c>
      <c r="L122" s="70">
        <f t="shared" si="28"/>
        <v>0.06529307836556583</v>
      </c>
      <c r="M122" s="51">
        <f t="shared" si="18"/>
        <v>0.13791450505764624</v>
      </c>
      <c r="N122" s="68">
        <v>649731</v>
      </c>
      <c r="O122" s="41">
        <v>90526</v>
      </c>
    </row>
    <row r="123" spans="1:15" ht="15">
      <c r="A123" s="34" t="s">
        <v>113</v>
      </c>
      <c r="B123" s="35">
        <v>39946</v>
      </c>
      <c r="C123" s="35">
        <v>11811</v>
      </c>
      <c r="D123" s="35">
        <v>0</v>
      </c>
      <c r="E123" s="35">
        <v>208190</v>
      </c>
      <c r="F123" s="33">
        <f t="shared" si="29"/>
        <v>259947</v>
      </c>
      <c r="G123" s="56">
        <v>393150</v>
      </c>
      <c r="H123" s="54">
        <f t="shared" si="26"/>
        <v>601340</v>
      </c>
      <c r="I123" s="73">
        <v>2505150</v>
      </c>
      <c r="J123" s="33">
        <f t="shared" si="27"/>
        <v>13860660</v>
      </c>
      <c r="K123" s="50">
        <f t="shared" si="30"/>
        <v>0.018754301743207035</v>
      </c>
      <c r="L123" s="70">
        <f t="shared" si="28"/>
        <v>0.014106182533876454</v>
      </c>
      <c r="M123" s="51">
        <f t="shared" si="18"/>
        <v>0.18073814666834048</v>
      </c>
      <c r="N123" s="68">
        <v>405819</v>
      </c>
      <c r="O123" s="41">
        <v>84004</v>
      </c>
    </row>
    <row r="124" spans="1:15" ht="15">
      <c r="A124" s="36" t="s">
        <v>115</v>
      </c>
      <c r="B124" s="33">
        <v>1450089</v>
      </c>
      <c r="C124" s="33">
        <v>182758</v>
      </c>
      <c r="D124" s="33">
        <v>837757</v>
      </c>
      <c r="E124" s="33">
        <v>0</v>
      </c>
      <c r="F124" s="33">
        <f t="shared" si="29"/>
        <v>2470604</v>
      </c>
      <c r="G124" s="56">
        <v>2879020</v>
      </c>
      <c r="H124" s="54">
        <f t="shared" si="26"/>
        <v>2879020</v>
      </c>
      <c r="I124" s="73">
        <v>4511250</v>
      </c>
      <c r="J124" s="33">
        <f t="shared" si="27"/>
        <v>25235100</v>
      </c>
      <c r="K124" s="50">
        <f t="shared" si="30"/>
        <v>0.09790347571438195</v>
      </c>
      <c r="L124" s="70">
        <f t="shared" si="28"/>
        <v>0.09784070600076877</v>
      </c>
      <c r="M124" s="51">
        <f t="shared" si="18"/>
        <v>0.17876885766254147</v>
      </c>
      <c r="N124" s="68">
        <v>410000</v>
      </c>
      <c r="O124" s="41">
        <v>152940</v>
      </c>
    </row>
    <row r="125" spans="1:15" ht="15">
      <c r="A125" s="34" t="s">
        <v>117</v>
      </c>
      <c r="B125" s="35">
        <v>724470</v>
      </c>
      <c r="C125" s="35">
        <v>105915</v>
      </c>
      <c r="D125" s="35">
        <v>2760</v>
      </c>
      <c r="E125" s="35">
        <v>122080</v>
      </c>
      <c r="F125" s="33">
        <f t="shared" si="29"/>
        <v>955225</v>
      </c>
      <c r="G125" s="56">
        <v>1230800</v>
      </c>
      <c r="H125" s="54">
        <f t="shared" si="26"/>
        <v>1352880</v>
      </c>
      <c r="I125" s="73">
        <v>877300</v>
      </c>
      <c r="J125" s="33">
        <f t="shared" si="27"/>
        <v>9845220</v>
      </c>
      <c r="K125" s="50">
        <f t="shared" si="30"/>
        <v>0.09702424120537682</v>
      </c>
      <c r="L125" s="70">
        <f t="shared" si="28"/>
        <v>0.12827341593179228</v>
      </c>
      <c r="M125" s="51">
        <f t="shared" si="18"/>
        <v>0.08910923270378925</v>
      </c>
      <c r="N125" s="68">
        <v>90000</v>
      </c>
      <c r="O125" s="41">
        <v>59668</v>
      </c>
    </row>
    <row r="126" spans="1:15" ht="15">
      <c r="A126" s="36" t="s">
        <v>118</v>
      </c>
      <c r="B126" s="33">
        <v>263259</v>
      </c>
      <c r="C126" s="33">
        <v>218960</v>
      </c>
      <c r="D126" s="33">
        <v>428605</v>
      </c>
      <c r="E126" s="33">
        <v>475493</v>
      </c>
      <c r="F126" s="33">
        <f t="shared" si="29"/>
        <v>1386317</v>
      </c>
      <c r="G126" s="56">
        <v>523850</v>
      </c>
      <c r="H126" s="54">
        <f t="shared" si="26"/>
        <v>999343</v>
      </c>
      <c r="I126" s="73">
        <v>884950</v>
      </c>
      <c r="J126" s="33">
        <f t="shared" si="27"/>
        <v>10541520</v>
      </c>
      <c r="K126" s="50">
        <f t="shared" si="30"/>
        <v>0.13151016172240815</v>
      </c>
      <c r="L126" s="70">
        <f t="shared" si="28"/>
        <v>0.09480065493401331</v>
      </c>
      <c r="M126" s="51">
        <f t="shared" si="18"/>
        <v>0.08394899407296101</v>
      </c>
      <c r="N126" s="68"/>
      <c r="O126" s="41">
        <v>63888</v>
      </c>
    </row>
    <row r="127" spans="1:15" ht="15">
      <c r="A127" s="34" t="s">
        <v>116</v>
      </c>
      <c r="B127" s="35">
        <v>4421767</v>
      </c>
      <c r="C127" s="35">
        <v>179918</v>
      </c>
      <c r="D127" s="35">
        <v>345230</v>
      </c>
      <c r="E127" s="35">
        <v>600200</v>
      </c>
      <c r="F127" s="33">
        <f t="shared" si="29"/>
        <v>5547115</v>
      </c>
      <c r="G127" s="56">
        <v>4808000</v>
      </c>
      <c r="H127" s="54">
        <f t="shared" si="26"/>
        <v>5408200</v>
      </c>
      <c r="I127" s="73">
        <v>4482270</v>
      </c>
      <c r="J127" s="33">
        <f t="shared" si="27"/>
        <v>29360100</v>
      </c>
      <c r="K127" s="50">
        <f t="shared" si="30"/>
        <v>0.18893379109744177</v>
      </c>
      <c r="L127" s="70">
        <f t="shared" si="28"/>
        <v>0.08202288139345575</v>
      </c>
      <c r="M127" s="51">
        <f t="shared" si="18"/>
        <v>0.1526653519572481</v>
      </c>
      <c r="N127" s="68">
        <v>3000000</v>
      </c>
      <c r="O127" s="41">
        <v>177940</v>
      </c>
    </row>
    <row r="128" spans="1:15" ht="15">
      <c r="A128" s="36" t="s">
        <v>119</v>
      </c>
      <c r="B128" s="33">
        <v>521323</v>
      </c>
      <c r="C128" s="33">
        <v>416760</v>
      </c>
      <c r="D128" s="33">
        <v>10868</v>
      </c>
      <c r="E128" s="33">
        <v>194000</v>
      </c>
      <c r="F128" s="33">
        <f t="shared" si="29"/>
        <v>1142951</v>
      </c>
      <c r="G128" s="56">
        <v>434500</v>
      </c>
      <c r="H128" s="54">
        <f t="shared" si="26"/>
        <v>628500</v>
      </c>
      <c r="I128" s="73">
        <v>707500</v>
      </c>
      <c r="J128" s="33">
        <f t="shared" si="27"/>
        <v>8909505</v>
      </c>
      <c r="K128" s="50">
        <f t="shared" si="30"/>
        <v>0.1282844557582043</v>
      </c>
      <c r="L128" s="70">
        <f t="shared" si="28"/>
        <v>-0.008216730334625773</v>
      </c>
      <c r="M128" s="51">
        <f t="shared" si="18"/>
        <v>0.07940957438151727</v>
      </c>
      <c r="N128" s="68">
        <v>701707</v>
      </c>
      <c r="O128" s="41">
        <v>53997</v>
      </c>
    </row>
    <row r="129" spans="1:15" ht="15">
      <c r="A129" s="34" t="s">
        <v>174</v>
      </c>
      <c r="B129" s="35">
        <v>3352448</v>
      </c>
      <c r="C129" s="35">
        <v>1403748</v>
      </c>
      <c r="D129" s="35">
        <v>305728</v>
      </c>
      <c r="E129" s="35">
        <v>1200000</v>
      </c>
      <c r="F129" s="33">
        <f t="shared" si="29"/>
        <v>6261924</v>
      </c>
      <c r="G129" s="56">
        <v>1698000</v>
      </c>
      <c r="H129" s="54">
        <f t="shared" si="26"/>
        <v>2898000</v>
      </c>
      <c r="I129" s="73">
        <v>1999400</v>
      </c>
      <c r="J129" s="33">
        <f t="shared" si="27"/>
        <v>27305190</v>
      </c>
      <c r="K129" s="50">
        <f t="shared" si="30"/>
        <v>0.2293309074208969</v>
      </c>
      <c r="L129" s="70">
        <f t="shared" si="28"/>
        <v>0.09844282350717941</v>
      </c>
      <c r="M129" s="51">
        <f t="shared" si="18"/>
        <v>0.07322417459830896</v>
      </c>
      <c r="N129" s="68">
        <v>210000</v>
      </c>
      <c r="O129" s="41">
        <v>165486</v>
      </c>
    </row>
    <row r="130" spans="1:15" ht="15">
      <c r="A130" s="39" t="s">
        <v>137</v>
      </c>
      <c r="B130" s="33">
        <v>1141095</v>
      </c>
      <c r="C130" s="33">
        <v>227815</v>
      </c>
      <c r="D130" s="33">
        <v>674130</v>
      </c>
      <c r="E130" s="33">
        <v>213565</v>
      </c>
      <c r="F130" s="33">
        <f t="shared" si="29"/>
        <v>2256605</v>
      </c>
      <c r="G130" s="56">
        <v>482500</v>
      </c>
      <c r="H130" s="54">
        <f t="shared" si="26"/>
        <v>696065</v>
      </c>
      <c r="I130" s="73">
        <v>2972300</v>
      </c>
      <c r="J130" s="33">
        <f t="shared" si="27"/>
        <v>11297550</v>
      </c>
      <c r="K130" s="50">
        <f t="shared" si="30"/>
        <v>0.19974286460338747</v>
      </c>
      <c r="L130" s="70">
        <f t="shared" si="28"/>
        <v>-0.006986913091776536</v>
      </c>
      <c r="M130" s="51">
        <f t="shared" si="18"/>
        <v>0.26309244039636914</v>
      </c>
      <c r="N130" s="68">
        <v>775000</v>
      </c>
      <c r="O130" s="41">
        <v>68470</v>
      </c>
    </row>
    <row r="131" spans="1:15" ht="15">
      <c r="A131" s="34" t="s">
        <v>782</v>
      </c>
      <c r="B131" s="34"/>
      <c r="C131" s="34"/>
      <c r="D131" s="34"/>
      <c r="E131" s="34"/>
      <c r="F131" s="36"/>
      <c r="G131" s="65">
        <v>608000</v>
      </c>
      <c r="H131" s="54">
        <f t="shared" si="26"/>
        <v>608000</v>
      </c>
      <c r="I131" s="73">
        <v>678000</v>
      </c>
      <c r="J131" s="33">
        <f t="shared" si="27"/>
        <v>2356200</v>
      </c>
      <c r="K131" s="59"/>
      <c r="L131" s="70">
        <f t="shared" si="28"/>
        <v>0.09039979628214923</v>
      </c>
      <c r="M131" s="51">
        <f aca="true" t="shared" si="31" ref="M131:M187">I131/J131</f>
        <v>0.28775146422205244</v>
      </c>
      <c r="N131" s="68">
        <v>395000</v>
      </c>
      <c r="O131" s="36">
        <v>14280</v>
      </c>
    </row>
    <row r="132" spans="1:15" ht="15">
      <c r="A132" s="34" t="s">
        <v>138</v>
      </c>
      <c r="B132" s="35">
        <v>490215</v>
      </c>
      <c r="C132" s="35">
        <v>70725</v>
      </c>
      <c r="D132" s="35">
        <v>48070</v>
      </c>
      <c r="E132" s="35">
        <v>170000</v>
      </c>
      <c r="F132" s="33">
        <f aca="true" t="shared" si="32" ref="F132:F148">SUM(B132:E132)</f>
        <v>779010</v>
      </c>
      <c r="G132" s="56">
        <v>111500</v>
      </c>
      <c r="H132" s="54">
        <f t="shared" si="26"/>
        <v>281500</v>
      </c>
      <c r="I132" s="73">
        <v>1000500</v>
      </c>
      <c r="J132" s="33">
        <f t="shared" si="27"/>
        <v>8950095</v>
      </c>
      <c r="K132" s="50">
        <f aca="true" t="shared" si="33" ref="K132:K148">F132/J132</f>
        <v>0.08703929958285359</v>
      </c>
      <c r="L132" s="70">
        <f t="shared" si="28"/>
        <v>-0.03759758974625409</v>
      </c>
      <c r="M132" s="51">
        <f t="shared" si="31"/>
        <v>0.11178652293634872</v>
      </c>
      <c r="N132" s="68">
        <v>618002</v>
      </c>
      <c r="O132" s="41">
        <v>54243</v>
      </c>
    </row>
    <row r="133" spans="1:15" ht="15">
      <c r="A133" s="36" t="s">
        <v>120</v>
      </c>
      <c r="B133" s="33">
        <v>303248</v>
      </c>
      <c r="C133" s="33">
        <v>77510</v>
      </c>
      <c r="D133" s="33">
        <v>678098</v>
      </c>
      <c r="E133" s="33">
        <v>700000</v>
      </c>
      <c r="F133" s="33">
        <f t="shared" si="32"/>
        <v>1758856</v>
      </c>
      <c r="G133" s="56">
        <v>859150</v>
      </c>
      <c r="H133" s="54">
        <f t="shared" si="26"/>
        <v>1559150</v>
      </c>
      <c r="I133" s="73">
        <v>1953600</v>
      </c>
      <c r="J133" s="33">
        <f t="shared" si="27"/>
        <v>24065250</v>
      </c>
      <c r="K133" s="50">
        <f t="shared" si="33"/>
        <v>0.07308696149011541</v>
      </c>
      <c r="L133" s="70">
        <f t="shared" si="28"/>
        <v>0.061256375894702945</v>
      </c>
      <c r="M133" s="51">
        <f t="shared" si="31"/>
        <v>0.08117929379499486</v>
      </c>
      <c r="N133" s="68">
        <v>85000</v>
      </c>
      <c r="O133" s="41">
        <v>145850</v>
      </c>
    </row>
    <row r="134" spans="1:15" ht="15">
      <c r="A134" s="34" t="s">
        <v>130</v>
      </c>
      <c r="B134" s="35">
        <v>173491</v>
      </c>
      <c r="C134" s="35">
        <v>84928</v>
      </c>
      <c r="D134" s="35">
        <v>37145</v>
      </c>
      <c r="E134" s="35">
        <v>200000</v>
      </c>
      <c r="F134" s="33">
        <f t="shared" si="32"/>
        <v>495564</v>
      </c>
      <c r="G134" s="56">
        <v>734000</v>
      </c>
      <c r="H134" s="54">
        <f t="shared" si="26"/>
        <v>934000</v>
      </c>
      <c r="I134" s="73">
        <v>1473550</v>
      </c>
      <c r="J134" s="33">
        <f t="shared" si="27"/>
        <v>22805310</v>
      </c>
      <c r="K134" s="50">
        <f t="shared" si="33"/>
        <v>0.021730202308146655</v>
      </c>
      <c r="L134" s="70">
        <f t="shared" si="28"/>
        <v>0.022889406019913783</v>
      </c>
      <c r="M134" s="51">
        <f t="shared" si="31"/>
        <v>0.0646143376257547</v>
      </c>
      <c r="N134" s="68">
        <v>412000</v>
      </c>
      <c r="O134" s="41">
        <v>138214</v>
      </c>
    </row>
    <row r="135" spans="1:15" ht="15">
      <c r="A135" s="39" t="s">
        <v>139</v>
      </c>
      <c r="B135" s="41">
        <v>311020</v>
      </c>
      <c r="C135" s="33">
        <v>433493</v>
      </c>
      <c r="D135" s="33">
        <v>31510</v>
      </c>
      <c r="E135" s="33">
        <v>577700</v>
      </c>
      <c r="F135" s="33">
        <f t="shared" si="32"/>
        <v>1353723</v>
      </c>
      <c r="G135" s="56">
        <v>773500</v>
      </c>
      <c r="H135" s="54">
        <f t="shared" si="26"/>
        <v>1351200</v>
      </c>
      <c r="I135" s="73">
        <v>1091700</v>
      </c>
      <c r="J135" s="33">
        <f t="shared" si="27"/>
        <v>11155485</v>
      </c>
      <c r="K135" s="50">
        <f t="shared" si="33"/>
        <v>0.12135043882000648</v>
      </c>
      <c r="L135" s="70">
        <f t="shared" si="28"/>
        <v>0.049410671073467444</v>
      </c>
      <c r="M135" s="51">
        <f t="shared" si="31"/>
        <v>0.09786217273386141</v>
      </c>
      <c r="N135" s="68">
        <v>800000</v>
      </c>
      <c r="O135" s="41">
        <v>67609</v>
      </c>
    </row>
    <row r="136" spans="1:15" ht="15">
      <c r="A136" s="34" t="s">
        <v>140</v>
      </c>
      <c r="B136" s="35">
        <v>443220</v>
      </c>
      <c r="C136" s="35">
        <v>81305</v>
      </c>
      <c r="D136" s="35">
        <v>219995</v>
      </c>
      <c r="E136" s="35">
        <v>250000</v>
      </c>
      <c r="F136" s="33">
        <f t="shared" si="32"/>
        <v>994520</v>
      </c>
      <c r="G136" s="56">
        <v>220500</v>
      </c>
      <c r="H136" s="54">
        <f t="shared" si="26"/>
        <v>470500</v>
      </c>
      <c r="I136" s="73">
        <v>245300</v>
      </c>
      <c r="J136" s="33">
        <f t="shared" si="27"/>
        <v>6960360</v>
      </c>
      <c r="K136" s="50">
        <f t="shared" si="33"/>
        <v>0.1428834140762834</v>
      </c>
      <c r="L136" s="70">
        <f t="shared" si="28"/>
        <v>0.06759707831204133</v>
      </c>
      <c r="M136" s="51">
        <f t="shared" si="31"/>
        <v>0.03524242998925343</v>
      </c>
      <c r="N136" s="68"/>
      <c r="O136" s="41">
        <v>42184</v>
      </c>
    </row>
    <row r="137" spans="1:15" ht="15">
      <c r="A137" s="36" t="s">
        <v>121</v>
      </c>
      <c r="B137" s="33">
        <v>834990</v>
      </c>
      <c r="C137" s="33">
        <v>720590</v>
      </c>
      <c r="D137" s="33">
        <v>29325</v>
      </c>
      <c r="E137" s="33">
        <v>525000</v>
      </c>
      <c r="F137" s="33">
        <f t="shared" si="32"/>
        <v>2109905</v>
      </c>
      <c r="G137" s="56">
        <v>1265500</v>
      </c>
      <c r="H137" s="54">
        <f t="shared" si="26"/>
        <v>1790500</v>
      </c>
      <c r="I137" s="74">
        <v>2091500</v>
      </c>
      <c r="J137" s="33">
        <f t="shared" si="27"/>
        <v>34650000</v>
      </c>
      <c r="K137" s="50">
        <f t="shared" si="33"/>
        <v>0.06089191919191919</v>
      </c>
      <c r="L137" s="70">
        <f t="shared" si="28"/>
        <v>0.04734487734487734</v>
      </c>
      <c r="M137" s="51">
        <f t="shared" si="31"/>
        <v>0.06036075036075036</v>
      </c>
      <c r="N137" s="68">
        <v>150000</v>
      </c>
      <c r="O137" s="41">
        <v>210000</v>
      </c>
    </row>
    <row r="138" spans="1:15" ht="15">
      <c r="A138" s="34" t="s">
        <v>131</v>
      </c>
      <c r="B138" s="35">
        <v>1150</v>
      </c>
      <c r="C138" s="35">
        <v>1725</v>
      </c>
      <c r="D138" s="35">
        <v>3565</v>
      </c>
      <c r="E138" s="35">
        <v>0</v>
      </c>
      <c r="F138" s="33">
        <f t="shared" si="32"/>
        <v>6440</v>
      </c>
      <c r="G138" s="56">
        <v>1700</v>
      </c>
      <c r="H138" s="54">
        <f t="shared" si="26"/>
        <v>1700</v>
      </c>
      <c r="I138" s="73">
        <v>708600</v>
      </c>
      <c r="J138" s="33">
        <f t="shared" si="27"/>
        <v>23595000</v>
      </c>
      <c r="K138" s="50">
        <f t="shared" si="33"/>
        <v>0.0002729391820300911</v>
      </c>
      <c r="L138" s="70">
        <f t="shared" si="28"/>
        <v>7.204916295825387E-05</v>
      </c>
      <c r="M138" s="51">
        <f t="shared" si="31"/>
        <v>0.03003178639542276</v>
      </c>
      <c r="N138" s="68"/>
      <c r="O138" s="41">
        <v>143000</v>
      </c>
    </row>
    <row r="139" spans="1:15" ht="15">
      <c r="A139" s="39" t="s">
        <v>141</v>
      </c>
      <c r="B139" s="33">
        <v>90413</v>
      </c>
      <c r="C139" s="33">
        <v>387550</v>
      </c>
      <c r="D139" s="33">
        <v>9545</v>
      </c>
      <c r="E139" s="33">
        <v>27250</v>
      </c>
      <c r="F139" s="33">
        <f t="shared" si="32"/>
        <v>514758</v>
      </c>
      <c r="G139" s="56">
        <v>11000</v>
      </c>
      <c r="H139" s="54">
        <f t="shared" si="26"/>
        <v>38250</v>
      </c>
      <c r="I139" s="73">
        <v>206100</v>
      </c>
      <c r="J139" s="33">
        <f t="shared" si="27"/>
        <v>11454630</v>
      </c>
      <c r="K139" s="50">
        <f t="shared" si="33"/>
        <v>0.04493885878461373</v>
      </c>
      <c r="L139" s="70">
        <f t="shared" si="28"/>
        <v>0.0028154554097338806</v>
      </c>
      <c r="M139" s="51">
        <f t="shared" si="31"/>
        <v>0.01799272433941559</v>
      </c>
      <c r="N139" s="68">
        <v>6000</v>
      </c>
      <c r="O139" s="41">
        <v>69422</v>
      </c>
    </row>
    <row r="140" spans="1:15" ht="15">
      <c r="A140" s="34" t="s">
        <v>132</v>
      </c>
      <c r="B140" s="35">
        <v>874514</v>
      </c>
      <c r="C140" s="35">
        <v>324990</v>
      </c>
      <c r="D140" s="35">
        <v>110400</v>
      </c>
      <c r="E140" s="35">
        <v>244160</v>
      </c>
      <c r="F140" s="33">
        <f t="shared" si="32"/>
        <v>1554064</v>
      </c>
      <c r="G140" s="56">
        <v>1374000</v>
      </c>
      <c r="H140" s="54">
        <f t="shared" si="26"/>
        <v>1618160</v>
      </c>
      <c r="I140" s="73">
        <v>2176300</v>
      </c>
      <c r="J140" s="33">
        <f t="shared" si="27"/>
        <v>24890250</v>
      </c>
      <c r="K140" s="50">
        <f t="shared" si="33"/>
        <v>0.062436656923895904</v>
      </c>
      <c r="L140" s="70">
        <f t="shared" si="28"/>
        <v>-0.01716575767619851</v>
      </c>
      <c r="M140" s="51">
        <f t="shared" si="31"/>
        <v>0.08743584335231668</v>
      </c>
      <c r="N140" s="68">
        <v>2045420</v>
      </c>
      <c r="O140" s="41">
        <v>150850</v>
      </c>
    </row>
    <row r="141" spans="1:15" ht="15">
      <c r="A141" s="39" t="s">
        <v>142</v>
      </c>
      <c r="B141" s="33">
        <v>12249</v>
      </c>
      <c r="C141" s="33">
        <v>12650</v>
      </c>
      <c r="D141" s="33">
        <v>0</v>
      </c>
      <c r="E141" s="33">
        <v>0</v>
      </c>
      <c r="F141" s="33">
        <f t="shared" si="32"/>
        <v>24899</v>
      </c>
      <c r="G141" s="56">
        <v>11500</v>
      </c>
      <c r="H141" s="54">
        <f t="shared" si="26"/>
        <v>11500</v>
      </c>
      <c r="I141" s="73">
        <v>147200</v>
      </c>
      <c r="J141" s="33">
        <f t="shared" si="27"/>
        <v>13447500</v>
      </c>
      <c r="K141" s="50">
        <f t="shared" si="33"/>
        <v>0.001851570923963562</v>
      </c>
      <c r="L141" s="70">
        <f t="shared" si="28"/>
        <v>0.0008551775422941067</v>
      </c>
      <c r="M141" s="51">
        <f t="shared" si="31"/>
        <v>0.010946272541364566</v>
      </c>
      <c r="N141" s="68"/>
      <c r="O141" s="41">
        <v>81500</v>
      </c>
    </row>
    <row r="142" spans="1:15" ht="15">
      <c r="A142" s="34" t="s">
        <v>143</v>
      </c>
      <c r="B142" s="35">
        <v>53602</v>
      </c>
      <c r="C142" s="35">
        <v>58650</v>
      </c>
      <c r="D142" s="35">
        <v>23000</v>
      </c>
      <c r="E142" s="35">
        <v>248520</v>
      </c>
      <c r="F142" s="33">
        <f t="shared" si="32"/>
        <v>383772</v>
      </c>
      <c r="G142" s="56">
        <v>476000</v>
      </c>
      <c r="H142" s="54">
        <f t="shared" si="26"/>
        <v>724520</v>
      </c>
      <c r="I142" s="73">
        <v>4588300</v>
      </c>
      <c r="J142" s="33">
        <f t="shared" si="27"/>
        <v>20127690</v>
      </c>
      <c r="K142" s="50">
        <f t="shared" si="33"/>
        <v>0.019066867583910522</v>
      </c>
      <c r="L142" s="70">
        <f t="shared" si="28"/>
        <v>0.01210774808236812</v>
      </c>
      <c r="M142" s="51">
        <f t="shared" si="31"/>
        <v>0.22795959198497195</v>
      </c>
      <c r="N142" s="68">
        <v>480819</v>
      </c>
      <c r="O142" s="41">
        <v>121986</v>
      </c>
    </row>
    <row r="143" spans="1:15" ht="15">
      <c r="A143" s="39" t="s">
        <v>144</v>
      </c>
      <c r="B143" s="33">
        <v>1038642</v>
      </c>
      <c r="C143" s="33">
        <v>39136</v>
      </c>
      <c r="D143" s="33">
        <v>268486</v>
      </c>
      <c r="E143" s="33">
        <v>50000</v>
      </c>
      <c r="F143" s="33">
        <f t="shared" si="32"/>
        <v>1396264</v>
      </c>
      <c r="G143" s="56">
        <v>487000</v>
      </c>
      <c r="H143" s="54">
        <f t="shared" si="26"/>
        <v>537000</v>
      </c>
      <c r="I143" s="73">
        <v>805800</v>
      </c>
      <c r="J143" s="33">
        <f t="shared" si="27"/>
        <v>9693750</v>
      </c>
      <c r="K143" s="50">
        <f t="shared" si="33"/>
        <v>0.14403754996776275</v>
      </c>
      <c r="L143" s="70">
        <f t="shared" si="28"/>
        <v>-0.07071711154094133</v>
      </c>
      <c r="M143" s="51">
        <f t="shared" si="31"/>
        <v>0.0831257253384913</v>
      </c>
      <c r="N143" s="68">
        <v>1222514</v>
      </c>
      <c r="O143" s="41">
        <v>58750</v>
      </c>
    </row>
    <row r="144" spans="1:15" ht="15">
      <c r="A144" s="34" t="s">
        <v>145</v>
      </c>
      <c r="B144" s="35">
        <v>532710</v>
      </c>
      <c r="C144" s="35">
        <v>1429795</v>
      </c>
      <c r="D144" s="35">
        <v>0</v>
      </c>
      <c r="E144" s="35">
        <v>427280</v>
      </c>
      <c r="F144" s="33">
        <f t="shared" si="32"/>
        <v>2389785</v>
      </c>
      <c r="G144" s="56">
        <v>916300</v>
      </c>
      <c r="H144" s="54">
        <f t="shared" si="26"/>
        <v>1343580</v>
      </c>
      <c r="I144" s="73">
        <v>2503200</v>
      </c>
      <c r="J144" s="33">
        <f t="shared" si="27"/>
        <v>8475060</v>
      </c>
      <c r="K144" s="50">
        <f t="shared" si="33"/>
        <v>0.2819785346652413</v>
      </c>
      <c r="L144" s="70">
        <f t="shared" si="28"/>
        <v>0.14201433382182546</v>
      </c>
      <c r="M144" s="51">
        <f t="shared" si="31"/>
        <v>0.2953607408089146</v>
      </c>
      <c r="N144" s="68">
        <v>140000</v>
      </c>
      <c r="O144" s="41">
        <v>51364</v>
      </c>
    </row>
    <row r="145" spans="1:15" ht="15">
      <c r="A145" s="36" t="s">
        <v>146</v>
      </c>
      <c r="B145" s="33">
        <v>1924482</v>
      </c>
      <c r="C145" s="33">
        <v>493523</v>
      </c>
      <c r="D145" s="33">
        <v>1313875</v>
      </c>
      <c r="E145" s="33">
        <v>367330</v>
      </c>
      <c r="F145" s="33">
        <f t="shared" si="32"/>
        <v>4099210</v>
      </c>
      <c r="G145" s="56">
        <v>995700</v>
      </c>
      <c r="H145" s="54">
        <f t="shared" si="26"/>
        <v>1363030</v>
      </c>
      <c r="I145" s="73">
        <v>2977850</v>
      </c>
      <c r="J145" s="33">
        <f t="shared" si="27"/>
        <v>13150995</v>
      </c>
      <c r="K145" s="50">
        <f t="shared" si="33"/>
        <v>0.31170341103467836</v>
      </c>
      <c r="L145" s="70">
        <f t="shared" si="28"/>
        <v>0.05155731562516753</v>
      </c>
      <c r="M145" s="51">
        <f t="shared" si="31"/>
        <v>0.2264353381626257</v>
      </c>
      <c r="N145" s="68">
        <v>685000</v>
      </c>
      <c r="O145" s="41">
        <v>79703</v>
      </c>
    </row>
    <row r="146" spans="1:15" ht="15">
      <c r="A146" s="34" t="s">
        <v>147</v>
      </c>
      <c r="B146" s="35">
        <v>203703</v>
      </c>
      <c r="C146" s="35">
        <v>114080</v>
      </c>
      <c r="D146" s="35">
        <v>219650</v>
      </c>
      <c r="E146" s="35">
        <v>263217</v>
      </c>
      <c r="F146" s="33">
        <f t="shared" si="32"/>
        <v>800650</v>
      </c>
      <c r="G146" s="56">
        <v>881400</v>
      </c>
      <c r="H146" s="54">
        <f t="shared" si="26"/>
        <v>1144617</v>
      </c>
      <c r="I146" s="73">
        <v>1076200</v>
      </c>
      <c r="J146" s="33">
        <f t="shared" si="27"/>
        <v>8271285</v>
      </c>
      <c r="K146" s="50">
        <f t="shared" si="33"/>
        <v>0.09679874408873591</v>
      </c>
      <c r="L146" s="70">
        <f t="shared" si="28"/>
        <v>0.10545991342336772</v>
      </c>
      <c r="M146" s="51">
        <f t="shared" si="31"/>
        <v>0.1301127938403767</v>
      </c>
      <c r="N146" s="68">
        <v>272328</v>
      </c>
      <c r="O146" s="41">
        <v>50129</v>
      </c>
    </row>
    <row r="147" spans="1:15" ht="15">
      <c r="A147" s="36" t="s">
        <v>148</v>
      </c>
      <c r="B147" s="33">
        <v>278587</v>
      </c>
      <c r="C147" s="33">
        <v>531300</v>
      </c>
      <c r="D147" s="33">
        <v>131388</v>
      </c>
      <c r="E147" s="33">
        <v>285580</v>
      </c>
      <c r="F147" s="33">
        <f t="shared" si="32"/>
        <v>1226855</v>
      </c>
      <c r="G147" s="56">
        <v>836000</v>
      </c>
      <c r="H147" s="54">
        <f t="shared" si="26"/>
        <v>1121580</v>
      </c>
      <c r="I147" s="73">
        <v>2546500</v>
      </c>
      <c r="J147" s="33">
        <f t="shared" si="27"/>
        <v>9138690</v>
      </c>
      <c r="K147" s="50">
        <f t="shared" si="33"/>
        <v>0.13424845355297094</v>
      </c>
      <c r="L147" s="70">
        <f t="shared" si="28"/>
        <v>0.06109311071937006</v>
      </c>
      <c r="M147" s="51">
        <f t="shared" si="31"/>
        <v>0.27865044114637877</v>
      </c>
      <c r="N147" s="68">
        <v>563269</v>
      </c>
      <c r="O147" s="41">
        <v>55386</v>
      </c>
    </row>
    <row r="148" spans="1:15" ht="15">
      <c r="A148" s="34" t="s">
        <v>149</v>
      </c>
      <c r="B148" s="35">
        <v>1247246</v>
      </c>
      <c r="C148" s="35">
        <v>55200</v>
      </c>
      <c r="D148" s="35">
        <v>499100</v>
      </c>
      <c r="E148" s="35">
        <v>300840</v>
      </c>
      <c r="F148" s="33">
        <f t="shared" si="32"/>
        <v>2102386</v>
      </c>
      <c r="G148" s="56">
        <v>937000</v>
      </c>
      <c r="H148" s="54">
        <f t="shared" si="26"/>
        <v>1237840</v>
      </c>
      <c r="I148" s="73">
        <v>1248500</v>
      </c>
      <c r="J148" s="33">
        <f t="shared" si="27"/>
        <v>8164530</v>
      </c>
      <c r="K148" s="50">
        <f t="shared" si="33"/>
        <v>0.2575023914420059</v>
      </c>
      <c r="L148" s="70">
        <f t="shared" si="28"/>
        <v>0.11854203487524695</v>
      </c>
      <c r="M148" s="51">
        <f t="shared" si="31"/>
        <v>0.15291755924713363</v>
      </c>
      <c r="N148" s="68">
        <v>270000</v>
      </c>
      <c r="O148" s="41">
        <v>49482</v>
      </c>
    </row>
    <row r="149" spans="1:15" ht="15">
      <c r="A149" s="36" t="s">
        <v>783</v>
      </c>
      <c r="B149" s="36"/>
      <c r="C149" s="36"/>
      <c r="D149" s="36"/>
      <c r="E149" s="36"/>
      <c r="F149" s="36"/>
      <c r="G149" s="65">
        <v>99500</v>
      </c>
      <c r="H149" s="54">
        <f t="shared" si="26"/>
        <v>99500</v>
      </c>
      <c r="I149" s="73">
        <v>388500</v>
      </c>
      <c r="J149" s="33">
        <f t="shared" si="27"/>
        <v>7755000</v>
      </c>
      <c r="K149" s="59"/>
      <c r="L149" s="70">
        <f t="shared" si="28"/>
        <v>-0.006511927788523534</v>
      </c>
      <c r="M149" s="51">
        <f t="shared" si="31"/>
        <v>0.050096711798839455</v>
      </c>
      <c r="N149" s="68">
        <v>150000</v>
      </c>
      <c r="O149" s="41">
        <v>47000</v>
      </c>
    </row>
    <row r="150" spans="1:15" ht="15">
      <c r="A150" s="36" t="s">
        <v>150</v>
      </c>
      <c r="B150" s="33">
        <v>212578</v>
      </c>
      <c r="C150" s="33">
        <v>32501</v>
      </c>
      <c r="D150" s="33">
        <v>202009</v>
      </c>
      <c r="E150" s="33">
        <v>280000</v>
      </c>
      <c r="F150" s="33">
        <f aca="true" t="shared" si="34" ref="F150:F158">SUM(B150:E150)</f>
        <v>727088</v>
      </c>
      <c r="G150" s="56">
        <v>470600</v>
      </c>
      <c r="H150" s="54">
        <f t="shared" si="26"/>
        <v>750600</v>
      </c>
      <c r="I150" s="73">
        <v>2076300</v>
      </c>
      <c r="J150" s="33">
        <f t="shared" si="27"/>
        <v>7642800</v>
      </c>
      <c r="K150" s="50">
        <f aca="true" t="shared" si="35" ref="K150:K158">F150/J150</f>
        <v>0.0951337206259486</v>
      </c>
      <c r="L150" s="70">
        <f t="shared" si="28"/>
        <v>0.04463468885748678</v>
      </c>
      <c r="M150" s="51">
        <f t="shared" si="31"/>
        <v>0.2716674517192652</v>
      </c>
      <c r="N150" s="68">
        <v>409466</v>
      </c>
      <c r="O150" s="41">
        <v>46320</v>
      </c>
    </row>
    <row r="151" spans="1:15" ht="15">
      <c r="A151" s="34" t="s">
        <v>122</v>
      </c>
      <c r="B151" s="35">
        <v>261247</v>
      </c>
      <c r="C151" s="35">
        <v>281693</v>
      </c>
      <c r="D151" s="35">
        <v>1408750</v>
      </c>
      <c r="E151" s="35">
        <v>589200</v>
      </c>
      <c r="F151" s="33">
        <f t="shared" si="34"/>
        <v>2540890</v>
      </c>
      <c r="G151" s="56">
        <v>2937000</v>
      </c>
      <c r="H151" s="54">
        <f t="shared" si="26"/>
        <v>3526200</v>
      </c>
      <c r="I151" s="73">
        <v>5847500</v>
      </c>
      <c r="J151" s="33">
        <f t="shared" si="27"/>
        <v>31883940</v>
      </c>
      <c r="K151" s="50">
        <f t="shared" si="35"/>
        <v>0.07969184485982599</v>
      </c>
      <c r="L151" s="70">
        <f t="shared" si="28"/>
        <v>0.0824054994458025</v>
      </c>
      <c r="M151" s="51">
        <f t="shared" si="31"/>
        <v>0.18339954221466984</v>
      </c>
      <c r="N151" s="68">
        <v>898788</v>
      </c>
      <c r="O151" s="41">
        <v>193236</v>
      </c>
    </row>
    <row r="152" spans="1:15" ht="15">
      <c r="A152" s="36" t="s">
        <v>151</v>
      </c>
      <c r="B152" s="33">
        <v>20355</v>
      </c>
      <c r="C152" s="33">
        <v>107180</v>
      </c>
      <c r="D152" s="33">
        <v>22655</v>
      </c>
      <c r="E152" s="33">
        <v>0</v>
      </c>
      <c r="F152" s="33">
        <f t="shared" si="34"/>
        <v>150190</v>
      </c>
      <c r="G152" s="56">
        <v>125200</v>
      </c>
      <c r="H152" s="54">
        <f t="shared" si="26"/>
        <v>125200</v>
      </c>
      <c r="I152" s="73">
        <v>3405480</v>
      </c>
      <c r="J152" s="33">
        <f t="shared" si="27"/>
        <v>15174060</v>
      </c>
      <c r="K152" s="50">
        <f t="shared" si="35"/>
        <v>0.009897812450985432</v>
      </c>
      <c r="L152" s="70">
        <f t="shared" si="28"/>
        <v>0.008250922956677382</v>
      </c>
      <c r="M152" s="51">
        <f t="shared" si="31"/>
        <v>0.22442774049924674</v>
      </c>
      <c r="N152" s="68"/>
      <c r="O152" s="41">
        <v>91964</v>
      </c>
    </row>
    <row r="153" spans="1:15" ht="15">
      <c r="A153" s="34" t="s">
        <v>152</v>
      </c>
      <c r="B153" s="35">
        <v>344260</v>
      </c>
      <c r="C153" s="35">
        <v>0</v>
      </c>
      <c r="D153" s="35">
        <v>1035000</v>
      </c>
      <c r="E153" s="35">
        <v>438200</v>
      </c>
      <c r="F153" s="33">
        <f t="shared" si="34"/>
        <v>1817460</v>
      </c>
      <c r="G153" s="56">
        <v>2465500</v>
      </c>
      <c r="H153" s="54">
        <f t="shared" si="26"/>
        <v>2903700</v>
      </c>
      <c r="I153" s="73">
        <v>865364</v>
      </c>
      <c r="J153" s="33">
        <f t="shared" si="27"/>
        <v>16450500</v>
      </c>
      <c r="K153" s="50">
        <f t="shared" si="35"/>
        <v>0.11048053250661075</v>
      </c>
      <c r="L153" s="70">
        <f t="shared" si="28"/>
        <v>0.07096914987386402</v>
      </c>
      <c r="M153" s="51">
        <f t="shared" si="31"/>
        <v>0.05260411537643233</v>
      </c>
      <c r="N153" s="68">
        <v>1736222</v>
      </c>
      <c r="O153" s="41">
        <v>99700</v>
      </c>
    </row>
    <row r="154" spans="1:15" ht="15">
      <c r="A154" s="39" t="s">
        <v>133</v>
      </c>
      <c r="B154" s="33">
        <v>736300</v>
      </c>
      <c r="C154" s="33">
        <v>2248998</v>
      </c>
      <c r="D154" s="33">
        <v>142140</v>
      </c>
      <c r="E154" s="33">
        <v>632200</v>
      </c>
      <c r="F154" s="33">
        <f t="shared" si="34"/>
        <v>3759638</v>
      </c>
      <c r="G154" s="56">
        <v>2961700</v>
      </c>
      <c r="H154" s="54">
        <f t="shared" si="26"/>
        <v>3593900</v>
      </c>
      <c r="I154" s="73">
        <v>2954600</v>
      </c>
      <c r="J154" s="33">
        <f t="shared" si="27"/>
        <v>23422080</v>
      </c>
      <c r="K154" s="50">
        <f t="shared" si="35"/>
        <v>0.16051682856518293</v>
      </c>
      <c r="L154" s="70">
        <f t="shared" si="28"/>
        <v>0.08085959914747111</v>
      </c>
      <c r="M154" s="51">
        <f t="shared" si="31"/>
        <v>0.1261459272617974</v>
      </c>
      <c r="N154" s="68">
        <v>1700000</v>
      </c>
      <c r="O154" s="41">
        <v>141952</v>
      </c>
    </row>
    <row r="155" spans="1:15" ht="15">
      <c r="A155" s="34" t="s">
        <v>177</v>
      </c>
      <c r="B155" s="35">
        <v>535061</v>
      </c>
      <c r="C155" s="35">
        <v>414805</v>
      </c>
      <c r="D155" s="35">
        <v>73830</v>
      </c>
      <c r="E155" s="35">
        <v>0</v>
      </c>
      <c r="F155" s="33">
        <f t="shared" si="34"/>
        <v>1023696</v>
      </c>
      <c r="G155" s="56">
        <v>273800</v>
      </c>
      <c r="H155" s="54">
        <f t="shared" si="26"/>
        <v>273800</v>
      </c>
      <c r="I155" s="73">
        <v>1594950</v>
      </c>
      <c r="J155" s="33">
        <f t="shared" si="27"/>
        <v>12294480</v>
      </c>
      <c r="K155" s="50">
        <f t="shared" si="35"/>
        <v>0.08326468463895992</v>
      </c>
      <c r="L155" s="70">
        <f t="shared" si="28"/>
        <v>-0.005384530293269825</v>
      </c>
      <c r="M155" s="51">
        <f t="shared" si="31"/>
        <v>0.1297289515294669</v>
      </c>
      <c r="N155" s="68">
        <v>340000</v>
      </c>
      <c r="O155" s="36">
        <v>74512</v>
      </c>
    </row>
    <row r="156" spans="1:15" ht="15">
      <c r="A156" s="39" t="s">
        <v>153</v>
      </c>
      <c r="B156" s="33">
        <v>961529</v>
      </c>
      <c r="C156" s="33">
        <v>274505</v>
      </c>
      <c r="D156" s="33">
        <v>1097330</v>
      </c>
      <c r="E156" s="33">
        <v>563742</v>
      </c>
      <c r="F156" s="33">
        <f t="shared" si="34"/>
        <v>2897106</v>
      </c>
      <c r="G156" s="56">
        <v>868000</v>
      </c>
      <c r="H156" s="54">
        <f t="shared" si="26"/>
        <v>1431742</v>
      </c>
      <c r="I156" s="73">
        <v>1569066</v>
      </c>
      <c r="J156" s="33">
        <f t="shared" si="27"/>
        <v>33545325</v>
      </c>
      <c r="K156" s="50">
        <f t="shared" si="35"/>
        <v>0.0863639270151653</v>
      </c>
      <c r="L156" s="70">
        <f t="shared" si="28"/>
        <v>0.024794572716168348</v>
      </c>
      <c r="M156" s="51">
        <f t="shared" si="31"/>
        <v>0.04677450583650628</v>
      </c>
      <c r="N156" s="68">
        <v>600000</v>
      </c>
      <c r="O156" s="41">
        <v>203305</v>
      </c>
    </row>
    <row r="157" spans="1:15" ht="15">
      <c r="A157" s="34" t="s">
        <v>154</v>
      </c>
      <c r="B157" s="35">
        <v>16655</v>
      </c>
      <c r="C157" s="35">
        <v>50060</v>
      </c>
      <c r="D157" s="35">
        <v>76705</v>
      </c>
      <c r="E157" s="35">
        <v>0</v>
      </c>
      <c r="F157" s="33">
        <f t="shared" si="34"/>
        <v>143420</v>
      </c>
      <c r="G157" s="56">
        <v>48000</v>
      </c>
      <c r="H157" s="54">
        <f t="shared" si="26"/>
        <v>48000</v>
      </c>
      <c r="I157" s="73">
        <v>1297400</v>
      </c>
      <c r="J157" s="33">
        <f t="shared" si="27"/>
        <v>12717375</v>
      </c>
      <c r="K157" s="50">
        <f t="shared" si="35"/>
        <v>0.011277484543783602</v>
      </c>
      <c r="L157" s="70">
        <f t="shared" si="28"/>
        <v>-0.0013367538505391246</v>
      </c>
      <c r="M157" s="51">
        <f t="shared" si="31"/>
        <v>0.10201790856996826</v>
      </c>
      <c r="N157" s="68">
        <v>65000</v>
      </c>
      <c r="O157" s="41">
        <v>77075</v>
      </c>
    </row>
    <row r="158" spans="1:15" ht="15">
      <c r="A158" s="36" t="s">
        <v>123</v>
      </c>
      <c r="B158" s="33">
        <v>675062</v>
      </c>
      <c r="C158" s="33">
        <v>44186</v>
      </c>
      <c r="D158" s="33">
        <v>1010473</v>
      </c>
      <c r="E158" s="33">
        <v>645600</v>
      </c>
      <c r="F158" s="33">
        <f t="shared" si="34"/>
        <v>2375321</v>
      </c>
      <c r="G158" s="56">
        <v>2922100</v>
      </c>
      <c r="H158" s="54">
        <f t="shared" si="26"/>
        <v>3567700</v>
      </c>
      <c r="I158" s="73">
        <v>2798500</v>
      </c>
      <c r="J158" s="33">
        <f t="shared" si="27"/>
        <v>42069555</v>
      </c>
      <c r="K158" s="50">
        <f t="shared" si="35"/>
        <v>0.05646175720185298</v>
      </c>
      <c r="L158" s="70">
        <f t="shared" si="28"/>
        <v>0.056280604822180794</v>
      </c>
      <c r="M158" s="51">
        <f t="shared" si="31"/>
        <v>0.06652078920254802</v>
      </c>
      <c r="N158" s="68">
        <v>1200000</v>
      </c>
      <c r="O158" s="41">
        <v>254967</v>
      </c>
    </row>
    <row r="159" spans="1:15" ht="15">
      <c r="A159" s="36" t="s">
        <v>788</v>
      </c>
      <c r="B159" s="36"/>
      <c r="C159" s="36"/>
      <c r="D159" s="36"/>
      <c r="E159" s="36"/>
      <c r="F159" s="36"/>
      <c r="G159" s="65">
        <v>75500</v>
      </c>
      <c r="H159" s="54">
        <f t="shared" si="26"/>
        <v>75500</v>
      </c>
      <c r="I159" s="73">
        <v>470000</v>
      </c>
      <c r="J159" s="33">
        <f t="shared" si="27"/>
        <v>10593165</v>
      </c>
      <c r="K159" s="59"/>
      <c r="L159" s="70">
        <f t="shared" si="28"/>
        <v>0.007127237232687303</v>
      </c>
      <c r="M159" s="51">
        <f t="shared" si="31"/>
        <v>0.04436823177964282</v>
      </c>
      <c r="N159" s="68"/>
      <c r="O159" s="36">
        <v>64201</v>
      </c>
    </row>
    <row r="160" spans="1:15" ht="15">
      <c r="A160" s="34" t="s">
        <v>155</v>
      </c>
      <c r="B160" s="35">
        <v>77443</v>
      </c>
      <c r="C160" s="35">
        <v>215223</v>
      </c>
      <c r="D160" s="35">
        <v>413138</v>
      </c>
      <c r="E160" s="35">
        <v>35200</v>
      </c>
      <c r="F160" s="33">
        <f>SUM(B160:E160)</f>
        <v>741004</v>
      </c>
      <c r="G160" s="56">
        <v>71000</v>
      </c>
      <c r="H160" s="54">
        <f t="shared" si="26"/>
        <v>106200</v>
      </c>
      <c r="I160" s="73">
        <v>500290</v>
      </c>
      <c r="J160" s="33">
        <f t="shared" si="27"/>
        <v>11410410</v>
      </c>
      <c r="K160" s="50">
        <f>F160/J160</f>
        <v>0.0649410494451996</v>
      </c>
      <c r="L160" s="70">
        <f t="shared" si="28"/>
        <v>0.0018579525187964324</v>
      </c>
      <c r="M160" s="51">
        <f t="shared" si="31"/>
        <v>0.043845050265503165</v>
      </c>
      <c r="N160" s="68">
        <v>85000</v>
      </c>
      <c r="O160" s="41">
        <v>69154</v>
      </c>
    </row>
    <row r="161" spans="1:15" ht="15">
      <c r="A161" s="36" t="s">
        <v>156</v>
      </c>
      <c r="B161" s="33">
        <v>46105</v>
      </c>
      <c r="C161" s="33">
        <v>103402</v>
      </c>
      <c r="D161" s="33">
        <v>551425</v>
      </c>
      <c r="E161" s="33">
        <v>35200</v>
      </c>
      <c r="F161" s="33">
        <f>SUM(B161:E161)</f>
        <v>736132</v>
      </c>
      <c r="G161" s="56">
        <v>341500</v>
      </c>
      <c r="H161" s="54">
        <f t="shared" si="26"/>
        <v>376700</v>
      </c>
      <c r="I161" s="73">
        <v>742000</v>
      </c>
      <c r="J161" s="33">
        <f t="shared" si="27"/>
        <v>9732690</v>
      </c>
      <c r="K161" s="50">
        <f>F161/J161</f>
        <v>0.07563499916261589</v>
      </c>
      <c r="L161" s="70">
        <f t="shared" si="28"/>
        <v>0.030176652086935884</v>
      </c>
      <c r="M161" s="51">
        <f t="shared" si="31"/>
        <v>0.07623791572525171</v>
      </c>
      <c r="N161" s="68">
        <v>83000</v>
      </c>
      <c r="O161" s="41">
        <v>58986</v>
      </c>
    </row>
    <row r="162" spans="1:15" ht="15">
      <c r="A162" s="34" t="s">
        <v>781</v>
      </c>
      <c r="B162" s="34"/>
      <c r="C162" s="34"/>
      <c r="D162" s="34"/>
      <c r="E162" s="34"/>
      <c r="F162" s="36"/>
      <c r="G162" s="65">
        <v>605800</v>
      </c>
      <c r="H162" s="54">
        <f t="shared" si="26"/>
        <v>605800</v>
      </c>
      <c r="I162" s="73">
        <v>1423300</v>
      </c>
      <c r="J162" s="33">
        <f t="shared" si="27"/>
        <v>9298740</v>
      </c>
      <c r="K162" s="59"/>
      <c r="L162" s="70">
        <f t="shared" si="28"/>
        <v>0.0409517848654764</v>
      </c>
      <c r="M162" s="51">
        <f t="shared" si="31"/>
        <v>0.15306374842182918</v>
      </c>
      <c r="N162" s="68">
        <v>225000</v>
      </c>
      <c r="O162" s="41">
        <v>56356</v>
      </c>
    </row>
    <row r="163" spans="1:15" ht="15">
      <c r="A163" s="36" t="s">
        <v>800</v>
      </c>
      <c r="B163" s="33"/>
      <c r="C163" s="33"/>
      <c r="D163" s="33"/>
      <c r="E163" s="33"/>
      <c r="F163" s="33"/>
      <c r="G163" s="56"/>
      <c r="H163" s="54"/>
      <c r="I163" s="73">
        <v>786500</v>
      </c>
      <c r="J163" s="33"/>
      <c r="K163" s="50"/>
      <c r="L163" s="70"/>
      <c r="M163" s="51">
        <v>0</v>
      </c>
      <c r="N163" s="68"/>
      <c r="O163" s="41"/>
    </row>
    <row r="164" spans="1:15" ht="15">
      <c r="A164" s="34" t="s">
        <v>157</v>
      </c>
      <c r="B164" s="35">
        <v>208670</v>
      </c>
      <c r="C164" s="35">
        <v>144268</v>
      </c>
      <c r="D164" s="35">
        <v>212060</v>
      </c>
      <c r="E164" s="35">
        <v>361880</v>
      </c>
      <c r="F164" s="33">
        <f>SUM(B164:E164)</f>
        <v>926878</v>
      </c>
      <c r="G164" s="56">
        <v>960000</v>
      </c>
      <c r="H164" s="54">
        <f>G164+E164</f>
        <v>1321880</v>
      </c>
      <c r="I164" s="73">
        <v>924400</v>
      </c>
      <c r="J164" s="33">
        <f aca="true" t="shared" si="36" ref="J164:J187">165*O164</f>
        <v>10791000</v>
      </c>
      <c r="K164" s="50">
        <f>F164/J164</f>
        <v>0.08589361504957835</v>
      </c>
      <c r="L164" s="70">
        <f aca="true" t="shared" si="37" ref="L164:L187">(H164-N164)/J164</f>
        <v>0.06531461403021036</v>
      </c>
      <c r="M164" s="51">
        <f t="shared" si="31"/>
        <v>0.0856639792419609</v>
      </c>
      <c r="N164" s="68">
        <v>617070</v>
      </c>
      <c r="O164" s="41">
        <v>65400</v>
      </c>
    </row>
    <row r="165" spans="1:15" ht="15">
      <c r="A165" s="36" t="s">
        <v>124</v>
      </c>
      <c r="B165" s="33">
        <v>1904143</v>
      </c>
      <c r="C165" s="33">
        <v>8482228</v>
      </c>
      <c r="D165" s="33">
        <v>2760</v>
      </c>
      <c r="E165" s="33">
        <v>750000</v>
      </c>
      <c r="F165" s="33">
        <f>SUM(B165:E165)</f>
        <v>11139131</v>
      </c>
      <c r="G165" s="56">
        <v>2914800</v>
      </c>
      <c r="H165" s="54">
        <f>G165+E165</f>
        <v>3664800</v>
      </c>
      <c r="I165" s="73">
        <v>7384100</v>
      </c>
      <c r="J165" s="33">
        <f t="shared" si="36"/>
        <v>24863850</v>
      </c>
      <c r="K165" s="50">
        <f>F165/J165</f>
        <v>0.448005075641946</v>
      </c>
      <c r="L165" s="70">
        <f t="shared" si="37"/>
        <v>0.14357390347834306</v>
      </c>
      <c r="M165" s="51">
        <f t="shared" si="31"/>
        <v>0.2969813604892243</v>
      </c>
      <c r="N165" s="68">
        <v>95000</v>
      </c>
      <c r="O165" s="41">
        <v>150690</v>
      </c>
    </row>
    <row r="166" spans="1:15" ht="15">
      <c r="A166" s="36" t="s">
        <v>787</v>
      </c>
      <c r="B166" s="36"/>
      <c r="C166" s="36"/>
      <c r="D166" s="36"/>
      <c r="E166" s="36"/>
      <c r="F166" s="36"/>
      <c r="G166" s="65">
        <v>231700</v>
      </c>
      <c r="H166" s="54">
        <f>G166+E166</f>
        <v>231700</v>
      </c>
      <c r="I166" s="73">
        <v>604980</v>
      </c>
      <c r="J166" s="33">
        <f t="shared" si="36"/>
        <v>10305240</v>
      </c>
      <c r="K166" s="59"/>
      <c r="L166" s="70">
        <f t="shared" si="37"/>
        <v>0.022483707317830542</v>
      </c>
      <c r="M166" s="51">
        <f t="shared" si="31"/>
        <v>0.05870605633638809</v>
      </c>
      <c r="N166" s="68"/>
      <c r="O166" s="41">
        <v>62456</v>
      </c>
    </row>
    <row r="167" spans="1:15" ht="15">
      <c r="A167" s="34" t="s">
        <v>176</v>
      </c>
      <c r="B167" s="35">
        <v>699033</v>
      </c>
      <c r="C167" s="35">
        <v>3960888</v>
      </c>
      <c r="D167" s="35">
        <v>535153</v>
      </c>
      <c r="E167" s="35">
        <v>700000</v>
      </c>
      <c r="F167" s="33">
        <f aca="true" t="shared" si="38" ref="F167:F187">SUM(B167:E167)</f>
        <v>5895074</v>
      </c>
      <c r="G167" s="56">
        <v>5290700</v>
      </c>
      <c r="H167" s="54">
        <f>G167+E167</f>
        <v>5990700</v>
      </c>
      <c r="I167" s="73">
        <v>10848150</v>
      </c>
      <c r="J167" s="33">
        <f t="shared" si="36"/>
        <v>44016225</v>
      </c>
      <c r="K167" s="50">
        <f aca="true" t="shared" si="39" ref="K167:K187">F167/J167</f>
        <v>0.13392956801724817</v>
      </c>
      <c r="L167" s="70">
        <f t="shared" si="37"/>
        <v>0.1339437900456025</v>
      </c>
      <c r="M167" s="51">
        <f t="shared" si="31"/>
        <v>0.24645798225540697</v>
      </c>
      <c r="N167" s="68">
        <v>95000</v>
      </c>
      <c r="O167" s="41">
        <v>266765</v>
      </c>
    </row>
    <row r="168" spans="1:15" ht="15">
      <c r="A168" s="39" t="s">
        <v>134</v>
      </c>
      <c r="B168" s="33">
        <v>390971</v>
      </c>
      <c r="C168" s="33">
        <v>216034</v>
      </c>
      <c r="D168" s="33">
        <v>793211</v>
      </c>
      <c r="E168" s="33">
        <v>192930</v>
      </c>
      <c r="F168" s="33">
        <f t="shared" si="38"/>
        <v>1593146</v>
      </c>
      <c r="G168" s="56">
        <v>1245000</v>
      </c>
      <c r="H168" s="54">
        <v>1762930</v>
      </c>
      <c r="I168" s="73">
        <v>3501600</v>
      </c>
      <c r="J168" s="33">
        <f t="shared" si="36"/>
        <v>24799500</v>
      </c>
      <c r="K168" s="50">
        <f t="shared" si="39"/>
        <v>0.06424105324704127</v>
      </c>
      <c r="L168" s="70">
        <f t="shared" si="37"/>
        <v>0.06261940764934777</v>
      </c>
      <c r="M168" s="51">
        <f t="shared" si="31"/>
        <v>0.14119639508861065</v>
      </c>
      <c r="N168" s="68">
        <v>210000</v>
      </c>
      <c r="O168" s="41">
        <v>150300</v>
      </c>
    </row>
    <row r="169" spans="1:15" ht="15.75" thickBot="1">
      <c r="A169" s="76" t="s">
        <v>158</v>
      </c>
      <c r="B169" s="77">
        <v>1438843</v>
      </c>
      <c r="C169" s="77">
        <v>34098</v>
      </c>
      <c r="D169" s="77">
        <v>54338</v>
      </c>
      <c r="E169" s="77">
        <v>74120</v>
      </c>
      <c r="F169" s="33">
        <f t="shared" si="38"/>
        <v>1601399</v>
      </c>
      <c r="G169" s="61">
        <v>1719000</v>
      </c>
      <c r="H169" s="54">
        <f aca="true" t="shared" si="40" ref="H169:H187">G169+E169</f>
        <v>1793120</v>
      </c>
      <c r="I169" s="73">
        <v>958800</v>
      </c>
      <c r="J169" s="33">
        <f t="shared" si="36"/>
        <v>12391500</v>
      </c>
      <c r="K169" s="50">
        <f t="shared" si="39"/>
        <v>0.12923366824032603</v>
      </c>
      <c r="L169" s="70">
        <f t="shared" si="37"/>
        <v>0.03041536537142396</v>
      </c>
      <c r="M169" s="51">
        <f t="shared" si="31"/>
        <v>0.0773756203849413</v>
      </c>
      <c r="N169" s="68">
        <v>1416228</v>
      </c>
      <c r="O169" s="41">
        <v>75100</v>
      </c>
    </row>
    <row r="170" spans="1:15" ht="15.75" thickTop="1">
      <c r="A170" s="75" t="s">
        <v>159</v>
      </c>
      <c r="B170" s="46">
        <v>82423</v>
      </c>
      <c r="C170" s="46">
        <v>33350</v>
      </c>
      <c r="D170" s="46">
        <v>2300</v>
      </c>
      <c r="E170" s="46">
        <v>10900</v>
      </c>
      <c r="F170" s="33">
        <f t="shared" si="38"/>
        <v>128973</v>
      </c>
      <c r="G170" s="62">
        <v>161900</v>
      </c>
      <c r="H170" s="54">
        <f t="shared" si="40"/>
        <v>172800</v>
      </c>
      <c r="I170" s="73">
        <v>547800</v>
      </c>
      <c r="J170" s="33">
        <f t="shared" si="36"/>
        <v>11456940</v>
      </c>
      <c r="K170" s="50">
        <f t="shared" si="39"/>
        <v>0.011257194329375907</v>
      </c>
      <c r="L170" s="70">
        <f t="shared" si="37"/>
        <v>0.007227060628754275</v>
      </c>
      <c r="M170" s="51">
        <f t="shared" si="31"/>
        <v>0.047813814159801835</v>
      </c>
      <c r="N170" s="68">
        <v>90000</v>
      </c>
      <c r="O170" s="41">
        <v>69436</v>
      </c>
    </row>
    <row r="171" spans="1:15" ht="15">
      <c r="A171" s="34" t="s">
        <v>160</v>
      </c>
      <c r="B171" s="35">
        <v>242773</v>
      </c>
      <c r="C171" s="35">
        <v>711569</v>
      </c>
      <c r="D171" s="35">
        <v>704161</v>
      </c>
      <c r="E171" s="35">
        <v>210370</v>
      </c>
      <c r="F171" s="33">
        <f t="shared" si="38"/>
        <v>1868873</v>
      </c>
      <c r="G171" s="56">
        <v>1155500</v>
      </c>
      <c r="H171" s="54">
        <f t="shared" si="40"/>
        <v>1365870</v>
      </c>
      <c r="I171" s="73">
        <v>4597300</v>
      </c>
      <c r="J171" s="33">
        <f t="shared" si="36"/>
        <v>11059620</v>
      </c>
      <c r="K171" s="47">
        <f t="shared" si="39"/>
        <v>0.16898166483116056</v>
      </c>
      <c r="L171" s="70">
        <f t="shared" si="37"/>
        <v>0.06474906009428895</v>
      </c>
      <c r="M171" s="51">
        <f t="shared" si="31"/>
        <v>0.41568335982610616</v>
      </c>
      <c r="N171" s="68">
        <v>649770</v>
      </c>
      <c r="O171" s="41">
        <v>67028</v>
      </c>
    </row>
    <row r="172" spans="1:15" ht="15">
      <c r="A172" s="36" t="s">
        <v>161</v>
      </c>
      <c r="B172" s="33">
        <v>434340</v>
      </c>
      <c r="C172" s="33">
        <v>24208</v>
      </c>
      <c r="D172" s="33">
        <v>17250</v>
      </c>
      <c r="E172" s="33">
        <v>200000</v>
      </c>
      <c r="F172" s="33">
        <f t="shared" si="38"/>
        <v>675798</v>
      </c>
      <c r="G172" s="56">
        <v>110000</v>
      </c>
      <c r="H172" s="54">
        <f t="shared" si="40"/>
        <v>310000</v>
      </c>
      <c r="I172" s="73">
        <v>575500</v>
      </c>
      <c r="J172" s="33">
        <f t="shared" si="36"/>
        <v>9145290</v>
      </c>
      <c r="K172" s="58">
        <f t="shared" si="39"/>
        <v>0.07389574305462156</v>
      </c>
      <c r="L172" s="70">
        <f t="shared" si="37"/>
        <v>0.008747672299074168</v>
      </c>
      <c r="M172" s="51">
        <f t="shared" si="31"/>
        <v>0.0629285676014648</v>
      </c>
      <c r="N172" s="68">
        <v>230000</v>
      </c>
      <c r="O172" s="41">
        <v>55426</v>
      </c>
    </row>
    <row r="173" spans="1:15" ht="15">
      <c r="A173" s="34" t="s">
        <v>125</v>
      </c>
      <c r="B173" s="35">
        <v>804195</v>
      </c>
      <c r="C173" s="35">
        <v>107882</v>
      </c>
      <c r="D173" s="35">
        <v>0</v>
      </c>
      <c r="E173" s="35">
        <v>0</v>
      </c>
      <c r="F173" s="33">
        <f t="shared" si="38"/>
        <v>912077</v>
      </c>
      <c r="G173" s="56">
        <v>577200</v>
      </c>
      <c r="H173" s="54">
        <f t="shared" si="40"/>
        <v>577200</v>
      </c>
      <c r="I173" s="73">
        <v>3386955</v>
      </c>
      <c r="J173" s="33">
        <f t="shared" si="36"/>
        <v>22085580</v>
      </c>
      <c r="K173" s="58">
        <f t="shared" si="39"/>
        <v>0.04129739857409224</v>
      </c>
      <c r="L173" s="70">
        <f t="shared" si="37"/>
        <v>0.013420385609071621</v>
      </c>
      <c r="M173" s="51">
        <f t="shared" si="31"/>
        <v>0.15335594537250097</v>
      </c>
      <c r="N173" s="68">
        <v>280803</v>
      </c>
      <c r="O173" s="41">
        <v>133852</v>
      </c>
    </row>
    <row r="174" spans="1:15" ht="15">
      <c r="A174" s="39" t="s">
        <v>162</v>
      </c>
      <c r="B174" s="33">
        <v>167733</v>
      </c>
      <c r="C174" s="33">
        <v>126313</v>
      </c>
      <c r="D174" s="33">
        <v>675729</v>
      </c>
      <c r="E174" s="33">
        <v>382590</v>
      </c>
      <c r="F174" s="33">
        <f t="shared" si="38"/>
        <v>1352365</v>
      </c>
      <c r="G174" s="56">
        <v>1109500</v>
      </c>
      <c r="H174" s="54">
        <f t="shared" si="40"/>
        <v>1492090</v>
      </c>
      <c r="I174" s="73">
        <v>4305500</v>
      </c>
      <c r="J174" s="33">
        <f t="shared" si="36"/>
        <v>12775620</v>
      </c>
      <c r="K174" s="58">
        <f t="shared" si="39"/>
        <v>0.10585513658045559</v>
      </c>
      <c r="L174" s="70">
        <f t="shared" si="37"/>
        <v>0.060815287242419545</v>
      </c>
      <c r="M174" s="51">
        <f t="shared" si="31"/>
        <v>0.33700908449061573</v>
      </c>
      <c r="N174" s="68">
        <v>715137</v>
      </c>
      <c r="O174" s="41">
        <v>77428</v>
      </c>
    </row>
    <row r="175" spans="1:15" ht="15">
      <c r="A175" s="34" t="s">
        <v>126</v>
      </c>
      <c r="B175" s="35">
        <v>363446</v>
      </c>
      <c r="C175" s="35">
        <v>1204838</v>
      </c>
      <c r="D175" s="35">
        <v>785804</v>
      </c>
      <c r="E175" s="35">
        <v>316736</v>
      </c>
      <c r="F175" s="33">
        <f t="shared" si="38"/>
        <v>2670824</v>
      </c>
      <c r="G175" s="56">
        <v>1904250</v>
      </c>
      <c r="H175" s="54">
        <f t="shared" si="40"/>
        <v>2220986</v>
      </c>
      <c r="I175" s="73">
        <v>2520550</v>
      </c>
      <c r="J175" s="33">
        <f t="shared" si="36"/>
        <v>29921430</v>
      </c>
      <c r="K175" s="58">
        <f t="shared" si="39"/>
        <v>0.08926124185909563</v>
      </c>
      <c r="L175" s="70">
        <f t="shared" si="37"/>
        <v>0.06420100910952452</v>
      </c>
      <c r="M175" s="51">
        <f t="shared" si="31"/>
        <v>0.08423895515688923</v>
      </c>
      <c r="N175" s="68">
        <v>300000</v>
      </c>
      <c r="O175" s="41">
        <v>181342</v>
      </c>
    </row>
    <row r="176" spans="1:15" ht="15">
      <c r="A176" s="36" t="s">
        <v>163</v>
      </c>
      <c r="B176" s="33">
        <v>18450</v>
      </c>
      <c r="C176" s="33">
        <v>9775</v>
      </c>
      <c r="D176" s="33">
        <v>22425</v>
      </c>
      <c r="E176" s="33">
        <v>0</v>
      </c>
      <c r="F176" s="33">
        <f t="shared" si="38"/>
        <v>50650</v>
      </c>
      <c r="G176" s="56">
        <v>110000</v>
      </c>
      <c r="H176" s="54">
        <f t="shared" si="40"/>
        <v>110000</v>
      </c>
      <c r="I176" s="73">
        <v>571100</v>
      </c>
      <c r="J176" s="33">
        <f t="shared" si="36"/>
        <v>12609300</v>
      </c>
      <c r="K176" s="58">
        <f t="shared" si="39"/>
        <v>0.004016876432474443</v>
      </c>
      <c r="L176" s="70">
        <f t="shared" si="37"/>
        <v>0.0015861308716582205</v>
      </c>
      <c r="M176" s="51">
        <f t="shared" si="31"/>
        <v>0.045291967040200484</v>
      </c>
      <c r="N176" s="68">
        <v>90000</v>
      </c>
      <c r="O176" s="41">
        <v>76420</v>
      </c>
    </row>
    <row r="177" spans="1:15" ht="15">
      <c r="A177" s="34" t="s">
        <v>127</v>
      </c>
      <c r="B177" s="35">
        <v>2027275</v>
      </c>
      <c r="C177" s="35">
        <v>292836</v>
      </c>
      <c r="D177" s="35">
        <v>4820754</v>
      </c>
      <c r="E177" s="35">
        <v>728000</v>
      </c>
      <c r="F177" s="33">
        <f t="shared" si="38"/>
        <v>7868865</v>
      </c>
      <c r="G177" s="56">
        <v>18601900</v>
      </c>
      <c r="H177" s="54">
        <f t="shared" si="40"/>
        <v>19329900</v>
      </c>
      <c r="I177" s="73">
        <v>573500</v>
      </c>
      <c r="J177" s="33">
        <f t="shared" si="36"/>
        <v>35904990</v>
      </c>
      <c r="K177" s="58">
        <f t="shared" si="39"/>
        <v>0.21915797776297946</v>
      </c>
      <c r="L177" s="70">
        <f t="shared" si="37"/>
        <v>0.5340455463154286</v>
      </c>
      <c r="M177" s="51">
        <f t="shared" si="31"/>
        <v>0.015972710199891434</v>
      </c>
      <c r="N177" s="68">
        <v>155000</v>
      </c>
      <c r="O177" s="41">
        <v>217606</v>
      </c>
    </row>
    <row r="178" spans="1:15" ht="15">
      <c r="A178" s="39" t="s">
        <v>135</v>
      </c>
      <c r="B178" s="33">
        <v>0</v>
      </c>
      <c r="C178" s="33">
        <v>0</v>
      </c>
      <c r="D178" s="33">
        <v>0</v>
      </c>
      <c r="E178" s="33">
        <v>0</v>
      </c>
      <c r="F178" s="33">
        <f t="shared" si="38"/>
        <v>0</v>
      </c>
      <c r="G178" s="56">
        <v>0</v>
      </c>
      <c r="H178" s="54">
        <f t="shared" si="40"/>
        <v>0</v>
      </c>
      <c r="I178" s="73">
        <v>0</v>
      </c>
      <c r="J178" s="33">
        <f t="shared" si="36"/>
        <v>13814295</v>
      </c>
      <c r="K178" s="58">
        <f t="shared" si="39"/>
        <v>0</v>
      </c>
      <c r="L178" s="70">
        <f t="shared" si="37"/>
        <v>0</v>
      </c>
      <c r="M178" s="51">
        <f t="shared" si="31"/>
        <v>0</v>
      </c>
      <c r="N178" s="68"/>
      <c r="O178" s="41">
        <v>83723</v>
      </c>
    </row>
    <row r="179" spans="1:15" ht="15">
      <c r="A179" s="34" t="s">
        <v>164</v>
      </c>
      <c r="B179" s="35">
        <v>270306</v>
      </c>
      <c r="C179" s="35">
        <v>9775</v>
      </c>
      <c r="D179" s="35">
        <v>22425</v>
      </c>
      <c r="E179" s="35">
        <v>528946</v>
      </c>
      <c r="F179" s="33">
        <f t="shared" si="38"/>
        <v>831452</v>
      </c>
      <c r="G179" s="56">
        <v>1735450</v>
      </c>
      <c r="H179" s="54">
        <f t="shared" si="40"/>
        <v>2264396</v>
      </c>
      <c r="I179" s="73">
        <v>2470700</v>
      </c>
      <c r="J179" s="33">
        <f t="shared" si="36"/>
        <v>10084305</v>
      </c>
      <c r="K179" s="58">
        <f t="shared" si="39"/>
        <v>0.0824501043948988</v>
      </c>
      <c r="L179" s="70">
        <f t="shared" si="37"/>
        <v>0.18983916095358083</v>
      </c>
      <c r="M179" s="51">
        <f t="shared" si="31"/>
        <v>0.24500448965000562</v>
      </c>
      <c r="N179" s="68">
        <v>350000</v>
      </c>
      <c r="O179" s="41">
        <v>61117</v>
      </c>
    </row>
    <row r="180" spans="1:15" ht="15">
      <c r="A180" s="39" t="s">
        <v>128</v>
      </c>
      <c r="B180" s="33">
        <v>233949</v>
      </c>
      <c r="C180" s="33">
        <v>1323229</v>
      </c>
      <c r="D180" s="33">
        <v>388262</v>
      </c>
      <c r="E180" s="33">
        <v>475000</v>
      </c>
      <c r="F180" s="33">
        <f t="shared" si="38"/>
        <v>2420440</v>
      </c>
      <c r="G180" s="56">
        <v>1904700</v>
      </c>
      <c r="H180" s="54">
        <f t="shared" si="40"/>
        <v>2379700</v>
      </c>
      <c r="I180" s="73">
        <v>7538600</v>
      </c>
      <c r="J180" s="33">
        <f t="shared" si="36"/>
        <v>38408040</v>
      </c>
      <c r="K180" s="58">
        <f t="shared" si="39"/>
        <v>0.06301909704322324</v>
      </c>
      <c r="L180" s="70">
        <f t="shared" si="37"/>
        <v>0.03889089367746961</v>
      </c>
      <c r="M180" s="51">
        <f t="shared" si="31"/>
        <v>0.19627661291750373</v>
      </c>
      <c r="N180" s="68">
        <v>885977</v>
      </c>
      <c r="O180" s="41">
        <v>232776</v>
      </c>
    </row>
    <row r="181" spans="1:15" ht="15">
      <c r="A181" s="34" t="s">
        <v>165</v>
      </c>
      <c r="B181" s="35">
        <v>36016</v>
      </c>
      <c r="C181" s="35">
        <v>133544</v>
      </c>
      <c r="D181" s="35">
        <v>0</v>
      </c>
      <c r="E181" s="35">
        <v>39240</v>
      </c>
      <c r="F181" s="33">
        <f t="shared" si="38"/>
        <v>208800</v>
      </c>
      <c r="G181" s="56">
        <v>25000</v>
      </c>
      <c r="H181" s="54">
        <f t="shared" si="40"/>
        <v>64240</v>
      </c>
      <c r="I181" s="73">
        <v>318500</v>
      </c>
      <c r="J181" s="33">
        <f t="shared" si="36"/>
        <v>8008275</v>
      </c>
      <c r="K181" s="58">
        <f t="shared" si="39"/>
        <v>0.026073030708860523</v>
      </c>
      <c r="L181" s="70">
        <f t="shared" si="37"/>
        <v>0.00802170255142337</v>
      </c>
      <c r="M181" s="51">
        <f t="shared" si="31"/>
        <v>0.03977136149795056</v>
      </c>
      <c r="N181" s="68"/>
      <c r="O181" s="41">
        <v>48535</v>
      </c>
    </row>
    <row r="182" spans="1:15" ht="15">
      <c r="A182" s="36" t="s">
        <v>166</v>
      </c>
      <c r="B182" s="33">
        <v>2301823</v>
      </c>
      <c r="C182" s="33">
        <v>242050</v>
      </c>
      <c r="D182" s="33">
        <v>497950</v>
      </c>
      <c r="E182" s="33">
        <v>250200</v>
      </c>
      <c r="F182" s="33">
        <f t="shared" si="38"/>
        <v>3292023</v>
      </c>
      <c r="G182" s="56">
        <v>854700</v>
      </c>
      <c r="H182" s="54">
        <f t="shared" si="40"/>
        <v>1104900</v>
      </c>
      <c r="I182" s="73">
        <v>1914600</v>
      </c>
      <c r="J182" s="33">
        <f t="shared" si="36"/>
        <v>11190135</v>
      </c>
      <c r="K182" s="58">
        <f t="shared" si="39"/>
        <v>0.2941897483810517</v>
      </c>
      <c r="L182" s="70">
        <f t="shared" si="37"/>
        <v>0.09873875516247123</v>
      </c>
      <c r="M182" s="51">
        <f t="shared" si="31"/>
        <v>0.1710971315359466</v>
      </c>
      <c r="N182" s="68"/>
      <c r="O182" s="41">
        <v>67819</v>
      </c>
    </row>
    <row r="183" spans="1:15" ht="15">
      <c r="A183" s="34" t="s">
        <v>167</v>
      </c>
      <c r="B183" s="35">
        <v>2102737</v>
      </c>
      <c r="C183" s="35">
        <v>82915</v>
      </c>
      <c r="D183" s="35">
        <v>16215</v>
      </c>
      <c r="E183" s="35">
        <v>143880</v>
      </c>
      <c r="F183" s="33">
        <f t="shared" si="38"/>
        <v>2345747</v>
      </c>
      <c r="G183" s="56">
        <f>1138000+1000640</f>
        <v>2138640</v>
      </c>
      <c r="H183" s="54">
        <f t="shared" si="40"/>
        <v>2282520</v>
      </c>
      <c r="I183" s="73">
        <v>1481500</v>
      </c>
      <c r="J183" s="33">
        <f t="shared" si="36"/>
        <v>12267585</v>
      </c>
      <c r="K183" s="58">
        <f t="shared" si="39"/>
        <v>0.19121505985081824</v>
      </c>
      <c r="L183" s="70">
        <f t="shared" si="37"/>
        <v>0.014635806476987931</v>
      </c>
      <c r="M183" s="51">
        <f t="shared" si="31"/>
        <v>0.12076541552391934</v>
      </c>
      <c r="N183" s="68">
        <v>2102974</v>
      </c>
      <c r="O183" s="41">
        <v>74349</v>
      </c>
    </row>
    <row r="184" spans="1:15" ht="15">
      <c r="A184" s="36" t="s">
        <v>168</v>
      </c>
      <c r="B184" s="33">
        <v>1464986</v>
      </c>
      <c r="C184" s="33">
        <v>334995</v>
      </c>
      <c r="D184" s="33">
        <v>656650</v>
      </c>
      <c r="E184" s="33">
        <v>241893</v>
      </c>
      <c r="F184" s="33">
        <f t="shared" si="38"/>
        <v>2698524</v>
      </c>
      <c r="G184" s="56">
        <v>1944000</v>
      </c>
      <c r="H184" s="54">
        <f t="shared" si="40"/>
        <v>2185893</v>
      </c>
      <c r="I184" s="74">
        <v>1815450</v>
      </c>
      <c r="J184" s="33">
        <f t="shared" si="36"/>
        <v>14352360</v>
      </c>
      <c r="K184" s="58">
        <f t="shared" si="39"/>
        <v>0.18801953128266014</v>
      </c>
      <c r="L184" s="70">
        <f t="shared" si="37"/>
        <v>0.08959453358193356</v>
      </c>
      <c r="M184" s="51">
        <f t="shared" si="31"/>
        <v>0.12649139235637902</v>
      </c>
      <c r="N184" s="68">
        <v>900000</v>
      </c>
      <c r="O184" s="41">
        <v>86984</v>
      </c>
    </row>
    <row r="185" spans="1:15" ht="15">
      <c r="A185" s="34" t="s">
        <v>169</v>
      </c>
      <c r="B185" s="35">
        <v>0</v>
      </c>
      <c r="C185" s="35">
        <v>20125</v>
      </c>
      <c r="D185" s="35">
        <v>22770</v>
      </c>
      <c r="E185" s="35">
        <v>0</v>
      </c>
      <c r="F185" s="33">
        <f t="shared" si="38"/>
        <v>42895</v>
      </c>
      <c r="G185" s="56">
        <v>26000</v>
      </c>
      <c r="H185" s="54">
        <f t="shared" si="40"/>
        <v>26000</v>
      </c>
      <c r="I185" s="73">
        <v>1339210</v>
      </c>
      <c r="J185" s="33">
        <f t="shared" si="36"/>
        <v>13895310</v>
      </c>
      <c r="K185" s="58">
        <f t="shared" si="39"/>
        <v>0.003087012812236647</v>
      </c>
      <c r="L185" s="70">
        <f t="shared" si="37"/>
        <v>0.0018711349368959742</v>
      </c>
      <c r="M185" s="51">
        <f t="shared" si="31"/>
        <v>0.09637856226309452</v>
      </c>
      <c r="N185" s="68"/>
      <c r="O185" s="41">
        <v>84214</v>
      </c>
    </row>
    <row r="186" spans="1:15" ht="15">
      <c r="A186" s="39" t="s">
        <v>129</v>
      </c>
      <c r="B186" s="33">
        <v>63070</v>
      </c>
      <c r="C186" s="33">
        <v>575</v>
      </c>
      <c r="D186" s="33">
        <v>0</v>
      </c>
      <c r="E186" s="33">
        <v>412800</v>
      </c>
      <c r="F186" s="33">
        <f t="shared" si="38"/>
        <v>476445</v>
      </c>
      <c r="G186" s="56">
        <v>1044200</v>
      </c>
      <c r="H186" s="54">
        <f t="shared" si="40"/>
        <v>1457000</v>
      </c>
      <c r="I186" s="73">
        <v>2017100</v>
      </c>
      <c r="J186" s="33">
        <f t="shared" si="36"/>
        <v>38610000</v>
      </c>
      <c r="K186" s="58">
        <f t="shared" si="39"/>
        <v>0.01233993783993784</v>
      </c>
      <c r="L186" s="70">
        <f t="shared" si="37"/>
        <v>0.007636985236985237</v>
      </c>
      <c r="M186" s="51">
        <f t="shared" si="31"/>
        <v>0.05224294224294224</v>
      </c>
      <c r="N186" s="68">
        <v>1162136</v>
      </c>
      <c r="O186" s="41">
        <v>234000</v>
      </c>
    </row>
    <row r="187" spans="1:15" ht="15">
      <c r="A187" s="34" t="s">
        <v>136</v>
      </c>
      <c r="B187" s="35">
        <v>126510</v>
      </c>
      <c r="C187" s="35">
        <v>836050</v>
      </c>
      <c r="D187" s="35">
        <v>235750</v>
      </c>
      <c r="E187" s="35">
        <v>430550</v>
      </c>
      <c r="F187" s="33">
        <f t="shared" si="38"/>
        <v>1628860</v>
      </c>
      <c r="G187" s="56">
        <v>1995700</v>
      </c>
      <c r="H187" s="54">
        <f t="shared" si="40"/>
        <v>2426250</v>
      </c>
      <c r="I187" s="73">
        <v>1966600</v>
      </c>
      <c r="J187" s="33">
        <f t="shared" si="36"/>
        <v>30485400</v>
      </c>
      <c r="K187" s="58">
        <f t="shared" si="39"/>
        <v>0.05343082262328853</v>
      </c>
      <c r="L187" s="70">
        <f t="shared" si="37"/>
        <v>0.02541462470559678</v>
      </c>
      <c r="M187" s="51">
        <f t="shared" si="31"/>
        <v>0.06450956851476444</v>
      </c>
      <c r="N187" s="68">
        <v>1651475</v>
      </c>
      <c r="O187" s="41">
        <v>184760</v>
      </c>
    </row>
    <row r="188" spans="1:15" ht="15.75">
      <c r="A188" s="40" t="s">
        <v>170</v>
      </c>
      <c r="B188" s="35">
        <f aca="true" t="shared" si="41" ref="B188:H188">SUM(B1:B65)</f>
        <v>31800002</v>
      </c>
      <c r="C188" s="35">
        <f t="shared" si="41"/>
        <v>19153519</v>
      </c>
      <c r="D188" s="35">
        <f t="shared" si="41"/>
        <v>14161903</v>
      </c>
      <c r="E188" s="35">
        <f t="shared" si="41"/>
        <v>15989180</v>
      </c>
      <c r="F188" s="35">
        <f t="shared" si="41"/>
        <v>81104604</v>
      </c>
      <c r="G188" s="35">
        <f t="shared" si="41"/>
        <v>54347140</v>
      </c>
      <c r="H188" s="35">
        <f t="shared" si="41"/>
        <v>70336320</v>
      </c>
      <c r="I188" s="35"/>
      <c r="J188" s="35">
        <f>SUM(J1:J65)</f>
        <v>986997990</v>
      </c>
      <c r="K188" s="52">
        <f>AVERAGE(K1:K65)</f>
        <v>0.11008969965588566</v>
      </c>
      <c r="L188" s="71">
        <f>AVERAGE(L1:L65)</f>
        <v>0.056670769131719395</v>
      </c>
      <c r="M188" s="51">
        <f>I188/J188</f>
        <v>0</v>
      </c>
      <c r="N188" s="35">
        <f>SUM(N1:N65)</f>
        <v>25546205</v>
      </c>
      <c r="O188" s="57">
        <f>SUM(O1:O65)</f>
        <v>5981806</v>
      </c>
    </row>
    <row r="189" ht="15">
      <c r="M189" s="51"/>
    </row>
    <row r="190" spans="7:13" ht="15">
      <c r="G190" s="63"/>
      <c r="H190" s="48"/>
      <c r="I190" s="48"/>
      <c r="M190" s="51"/>
    </row>
    <row r="191" ht="15">
      <c r="M191" s="51"/>
    </row>
  </sheetData>
  <sheetProtection/>
  <mergeCells count="9">
    <mergeCell ref="H1:H2"/>
    <mergeCell ref="J1:J2"/>
    <mergeCell ref="K1:K2"/>
    <mergeCell ref="L1:L2"/>
    <mergeCell ref="A1:A2"/>
    <mergeCell ref="B1:E1"/>
    <mergeCell ref="F1:F2"/>
    <mergeCell ref="G1:G2"/>
    <mergeCell ref="I1:I2"/>
  </mergeCells>
  <printOptions/>
  <pageMargins left="0.75" right="0.75" top="1" bottom="1" header="0.5" footer="0.5"/>
  <pageSetup horizontalDpi="600" verticalDpi="600" orientation="landscape" scale="47" r:id="rId1"/>
  <headerFooter alignWithMargins="0">
    <oddHeader>&amp;LMemphis City Schools&amp;C2008 Physical Needs Assessment 
FCI&amp;RDivision of Facilities Management</oddHeader>
    <oddFooter>&amp;CPage &amp;P</oddFooter>
  </headerFooter>
  <rowBreaks count="1" manualBreakCount="1">
    <brk id="12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84"/>
  <sheetViews>
    <sheetView view="pageBreakPreview" zoomScale="60" zoomScaleNormal="60" zoomScalePageLayoutView="0" workbookViewId="0" topLeftCell="A1">
      <pane xSplit="7" ySplit="18" topLeftCell="H19" activePane="bottomRight" state="frozen"/>
      <selection pane="topLeft" activeCell="A1" sqref="A1"/>
      <selection pane="topRight" activeCell="H1" sqref="H1"/>
      <selection pane="bottomLeft" activeCell="A19" sqref="A19"/>
      <selection pane="bottomRight" activeCell="F184" sqref="F184"/>
    </sheetView>
  </sheetViews>
  <sheetFormatPr defaultColWidth="9.140625" defaultRowHeight="12.75"/>
  <cols>
    <col min="1" max="1" width="22.57421875" style="29" customWidth="1"/>
    <col min="2" max="2" width="16.28125" style="29" customWidth="1"/>
    <col min="3" max="3" width="15.57421875" style="29" customWidth="1"/>
    <col min="4" max="4" width="14.7109375" style="29" customWidth="1"/>
    <col min="5" max="5" width="15.7109375" style="29" customWidth="1"/>
    <col min="6" max="6" width="17.7109375" style="29" customWidth="1"/>
    <col min="7" max="7" width="17.140625" style="64" customWidth="1"/>
    <col min="8" max="8" width="16.8515625" style="29" customWidth="1"/>
    <col min="9" max="9" width="18.421875" style="29" customWidth="1"/>
    <col min="10" max="11" width="10.7109375" style="29" customWidth="1"/>
    <col min="12" max="12" width="16.421875" style="29" customWidth="1"/>
    <col min="13" max="13" width="14.57421875" style="29" customWidth="1"/>
    <col min="14" max="16384" width="9.140625" style="29" customWidth="1"/>
  </cols>
  <sheetData>
    <row r="1" spans="1:13" ht="45.75" customHeight="1">
      <c r="A1" s="89" t="s">
        <v>19</v>
      </c>
      <c r="B1" s="91" t="s">
        <v>792</v>
      </c>
      <c r="C1" s="92"/>
      <c r="D1" s="92"/>
      <c r="E1" s="93"/>
      <c r="F1" s="86" t="s">
        <v>776</v>
      </c>
      <c r="G1" s="86" t="s">
        <v>777</v>
      </c>
      <c r="H1" s="84" t="s">
        <v>795</v>
      </c>
      <c r="I1" s="86" t="s">
        <v>793</v>
      </c>
      <c r="J1" s="86" t="s">
        <v>778</v>
      </c>
      <c r="K1" s="96" t="s">
        <v>779</v>
      </c>
      <c r="L1" s="66" t="s">
        <v>791</v>
      </c>
      <c r="M1" s="36"/>
    </row>
    <row r="2" spans="1:13" ht="46.5" customHeight="1">
      <c r="A2" s="90"/>
      <c r="B2" s="30" t="s">
        <v>1</v>
      </c>
      <c r="C2" s="30" t="s">
        <v>2</v>
      </c>
      <c r="D2" s="30" t="s">
        <v>3</v>
      </c>
      <c r="E2" s="30" t="s">
        <v>4</v>
      </c>
      <c r="F2" s="87"/>
      <c r="G2" s="87"/>
      <c r="H2" s="85"/>
      <c r="I2" s="87"/>
      <c r="J2" s="87"/>
      <c r="K2" s="96"/>
      <c r="L2" s="67" t="s">
        <v>178</v>
      </c>
      <c r="M2" s="66" t="s">
        <v>775</v>
      </c>
    </row>
    <row r="3" spans="1:13" ht="15" customHeight="1">
      <c r="A3" s="31" t="s">
        <v>8</v>
      </c>
      <c r="B3" s="32">
        <v>46064</v>
      </c>
      <c r="C3" s="32">
        <v>10810</v>
      </c>
      <c r="D3" s="32">
        <v>0</v>
      </c>
      <c r="E3" s="32">
        <v>246143</v>
      </c>
      <c r="F3" s="33">
        <f>SUM(B3:E3)</f>
        <v>303017</v>
      </c>
      <c r="G3" s="56">
        <v>15000</v>
      </c>
      <c r="H3" s="54">
        <f>G3+E3</f>
        <v>261143</v>
      </c>
      <c r="I3" s="33">
        <f>165*M3</f>
        <v>13074435</v>
      </c>
      <c r="J3" s="50">
        <f aca="true" t="shared" si="0" ref="J3:J34">F3/I3</f>
        <v>0.023176297866791186</v>
      </c>
      <c r="K3" s="51">
        <f>(H3-L3)/I3</f>
        <v>0.0199735590868745</v>
      </c>
      <c r="L3" s="68"/>
      <c r="M3" s="41">
        <v>79239</v>
      </c>
    </row>
    <row r="4" spans="1:13" ht="15">
      <c r="A4" s="34" t="s">
        <v>53</v>
      </c>
      <c r="B4" s="35">
        <v>20479</v>
      </c>
      <c r="C4" s="35">
        <v>6866</v>
      </c>
      <c r="D4" s="35">
        <v>1702</v>
      </c>
      <c r="E4" s="35">
        <v>0</v>
      </c>
      <c r="F4" s="33">
        <f aca="true" t="shared" si="1" ref="F4:F67">SUM(B4:E4)</f>
        <v>29047</v>
      </c>
      <c r="G4" s="56">
        <v>150000</v>
      </c>
      <c r="H4" s="54">
        <f aca="true" t="shared" si="2" ref="H4:H67">G4+E4</f>
        <v>150000</v>
      </c>
      <c r="I4" s="33">
        <f aca="true" t="shared" si="3" ref="I4:I67">165*M4</f>
        <v>22481745</v>
      </c>
      <c r="J4" s="50">
        <f t="shared" si="0"/>
        <v>0.0012920260415728406</v>
      </c>
      <c r="K4" s="51">
        <f aca="true" t="shared" si="4" ref="K4:K67">(H4-L4)/I4</f>
        <v>0.004448053298353842</v>
      </c>
      <c r="L4" s="68">
        <v>50000</v>
      </c>
      <c r="M4" s="41">
        <v>136253</v>
      </c>
    </row>
    <row r="5" spans="1:13" ht="15">
      <c r="A5" s="36" t="s">
        <v>29</v>
      </c>
      <c r="B5" s="33">
        <v>349526</v>
      </c>
      <c r="C5" s="33">
        <v>449880</v>
      </c>
      <c r="D5" s="33">
        <v>123050</v>
      </c>
      <c r="E5" s="33">
        <v>540174</v>
      </c>
      <c r="F5" s="33">
        <f t="shared" si="1"/>
        <v>1462630</v>
      </c>
      <c r="G5" s="56">
        <v>642000</v>
      </c>
      <c r="H5" s="54">
        <f t="shared" si="2"/>
        <v>1182174</v>
      </c>
      <c r="I5" s="33">
        <f t="shared" si="3"/>
        <v>22990770</v>
      </c>
      <c r="J5" s="50">
        <f t="shared" si="0"/>
        <v>0.06361813893140596</v>
      </c>
      <c r="K5" s="51">
        <f t="shared" si="4"/>
        <v>0.02928018504817368</v>
      </c>
      <c r="L5" s="68">
        <v>509000</v>
      </c>
      <c r="M5" s="41">
        <v>139338</v>
      </c>
    </row>
    <row r="6" spans="1:13" ht="15">
      <c r="A6" s="37" t="s">
        <v>9</v>
      </c>
      <c r="B6" s="35">
        <v>326760</v>
      </c>
      <c r="C6" s="35">
        <v>1040175</v>
      </c>
      <c r="D6" s="35">
        <v>541075</v>
      </c>
      <c r="E6" s="35">
        <v>550000</v>
      </c>
      <c r="F6" s="33">
        <f t="shared" si="1"/>
        <v>2458010</v>
      </c>
      <c r="G6" s="56">
        <v>1065900</v>
      </c>
      <c r="H6" s="54">
        <f t="shared" si="2"/>
        <v>1615900</v>
      </c>
      <c r="I6" s="33">
        <f t="shared" si="3"/>
        <v>9951645</v>
      </c>
      <c r="J6" s="50">
        <f t="shared" si="0"/>
        <v>0.24699534599556153</v>
      </c>
      <c r="K6" s="51">
        <f t="shared" si="4"/>
        <v>0.12368809377746091</v>
      </c>
      <c r="L6" s="68">
        <v>385000</v>
      </c>
      <c r="M6" s="41">
        <v>60313</v>
      </c>
    </row>
    <row r="7" spans="1:13" ht="15">
      <c r="A7" s="31" t="s">
        <v>10</v>
      </c>
      <c r="B7" s="33">
        <v>448300</v>
      </c>
      <c r="C7" s="33">
        <v>418002</v>
      </c>
      <c r="D7" s="33">
        <v>63147</v>
      </c>
      <c r="E7" s="33">
        <v>401120</v>
      </c>
      <c r="F7" s="33">
        <f t="shared" si="1"/>
        <v>1330569</v>
      </c>
      <c r="G7" s="56">
        <v>708000</v>
      </c>
      <c r="H7" s="54">
        <f t="shared" si="2"/>
        <v>1109120</v>
      </c>
      <c r="I7" s="33">
        <f t="shared" si="3"/>
        <v>9474630</v>
      </c>
      <c r="J7" s="50">
        <f t="shared" si="0"/>
        <v>0.14043492991283038</v>
      </c>
      <c r="K7" s="51">
        <f t="shared" si="4"/>
        <v>0.09964716300267135</v>
      </c>
      <c r="L7" s="68">
        <v>165000</v>
      </c>
      <c r="M7" s="41">
        <v>57422</v>
      </c>
    </row>
    <row r="8" spans="1:13" ht="15">
      <c r="A8" s="34" t="s">
        <v>30</v>
      </c>
      <c r="B8" s="35">
        <v>6210</v>
      </c>
      <c r="C8" s="35">
        <v>0</v>
      </c>
      <c r="D8" s="35">
        <v>25070</v>
      </c>
      <c r="E8" s="35">
        <v>0</v>
      </c>
      <c r="F8" s="33">
        <f t="shared" si="1"/>
        <v>31280</v>
      </c>
      <c r="G8" s="56">
        <v>20000</v>
      </c>
      <c r="H8" s="54">
        <f t="shared" si="2"/>
        <v>20000</v>
      </c>
      <c r="I8" s="33">
        <f t="shared" si="3"/>
        <v>23182500</v>
      </c>
      <c r="J8" s="50">
        <f t="shared" si="0"/>
        <v>0.0013492936482260326</v>
      </c>
      <c r="K8" s="51">
        <f t="shared" si="4"/>
        <v>-0.0013803515582875014</v>
      </c>
      <c r="L8" s="68">
        <v>52000</v>
      </c>
      <c r="M8" s="41">
        <v>140500</v>
      </c>
    </row>
    <row r="9" spans="1:13" ht="15">
      <c r="A9" s="36" t="s">
        <v>171</v>
      </c>
      <c r="B9" s="33">
        <v>378508</v>
      </c>
      <c r="C9" s="33">
        <v>444855</v>
      </c>
      <c r="D9" s="33">
        <v>5405</v>
      </c>
      <c r="E9" s="33">
        <v>710355</v>
      </c>
      <c r="F9" s="33">
        <f t="shared" si="1"/>
        <v>1539123</v>
      </c>
      <c r="G9" s="56">
        <v>565000</v>
      </c>
      <c r="H9" s="54">
        <f t="shared" si="2"/>
        <v>1275355</v>
      </c>
      <c r="I9" s="33">
        <f t="shared" si="3"/>
        <v>5484930</v>
      </c>
      <c r="J9" s="50">
        <f t="shared" si="0"/>
        <v>0.28060941525233685</v>
      </c>
      <c r="K9" s="51">
        <f t="shared" si="4"/>
        <v>0.16477056224965497</v>
      </c>
      <c r="L9" s="68">
        <v>371600</v>
      </c>
      <c r="M9" s="41">
        <v>33242</v>
      </c>
    </row>
    <row r="10" spans="1:13" ht="15">
      <c r="A10" s="34" t="s">
        <v>31</v>
      </c>
      <c r="B10" s="35">
        <v>217758</v>
      </c>
      <c r="C10" s="35">
        <v>683162</v>
      </c>
      <c r="D10" s="35">
        <v>430222</v>
      </c>
      <c r="E10" s="35">
        <v>300000</v>
      </c>
      <c r="F10" s="33">
        <f t="shared" si="1"/>
        <v>1631142</v>
      </c>
      <c r="G10" s="56">
        <v>1013000</v>
      </c>
      <c r="H10" s="54">
        <f t="shared" si="2"/>
        <v>1313000</v>
      </c>
      <c r="I10" s="33">
        <f t="shared" si="3"/>
        <v>33481470</v>
      </c>
      <c r="J10" s="50">
        <f t="shared" si="0"/>
        <v>0.04871775343197297</v>
      </c>
      <c r="K10" s="51">
        <f t="shared" si="4"/>
        <v>0.035034304049374174</v>
      </c>
      <c r="L10" s="68">
        <v>140000</v>
      </c>
      <c r="M10" s="41">
        <v>202918</v>
      </c>
    </row>
    <row r="11" spans="1:13" ht="15">
      <c r="A11" s="31" t="s">
        <v>11</v>
      </c>
      <c r="B11" s="33">
        <v>388634</v>
      </c>
      <c r="C11" s="33">
        <v>83145</v>
      </c>
      <c r="D11" s="33">
        <v>1265</v>
      </c>
      <c r="E11" s="33">
        <v>662725</v>
      </c>
      <c r="F11" s="33">
        <f t="shared" si="1"/>
        <v>1135769</v>
      </c>
      <c r="G11" s="56">
        <v>386200</v>
      </c>
      <c r="H11" s="54">
        <f t="shared" si="2"/>
        <v>1048925</v>
      </c>
      <c r="I11" s="33">
        <f t="shared" si="3"/>
        <v>6995340</v>
      </c>
      <c r="J11" s="50">
        <f t="shared" si="0"/>
        <v>0.16236080018984067</v>
      </c>
      <c r="K11" s="51">
        <f t="shared" si="4"/>
        <v>0.14886338619709694</v>
      </c>
      <c r="L11" s="68">
        <v>7575</v>
      </c>
      <c r="M11" s="41">
        <v>42396</v>
      </c>
    </row>
    <row r="12" spans="1:13" ht="15">
      <c r="A12" s="34" t="s">
        <v>32</v>
      </c>
      <c r="B12" s="35">
        <v>1411800</v>
      </c>
      <c r="C12" s="35">
        <v>706100</v>
      </c>
      <c r="D12" s="35">
        <v>93150</v>
      </c>
      <c r="E12" s="35">
        <v>390000</v>
      </c>
      <c r="F12" s="33">
        <f t="shared" si="1"/>
        <v>2601050</v>
      </c>
      <c r="G12" s="56">
        <v>878600</v>
      </c>
      <c r="H12" s="54">
        <f t="shared" si="2"/>
        <v>1268600</v>
      </c>
      <c r="I12" s="33">
        <f t="shared" si="3"/>
        <v>15505380</v>
      </c>
      <c r="J12" s="50">
        <f t="shared" si="0"/>
        <v>0.16775145143169662</v>
      </c>
      <c r="K12" s="51">
        <f t="shared" si="4"/>
        <v>0.0062300956184240565</v>
      </c>
      <c r="L12" s="68">
        <v>1172000</v>
      </c>
      <c r="M12" s="41">
        <v>93972</v>
      </c>
    </row>
    <row r="13" spans="1:13" ht="15">
      <c r="A13" s="31" t="s">
        <v>12</v>
      </c>
      <c r="B13" s="33">
        <v>225974</v>
      </c>
      <c r="C13" s="33">
        <v>207230</v>
      </c>
      <c r="D13" s="33">
        <v>299857</v>
      </c>
      <c r="E13" s="33">
        <v>275000</v>
      </c>
      <c r="F13" s="33">
        <f t="shared" si="1"/>
        <v>1008061</v>
      </c>
      <c r="G13" s="56">
        <v>879500</v>
      </c>
      <c r="H13" s="54">
        <f t="shared" si="2"/>
        <v>1154500</v>
      </c>
      <c r="I13" s="33">
        <f t="shared" si="3"/>
        <v>8325735</v>
      </c>
      <c r="J13" s="50">
        <f t="shared" si="0"/>
        <v>0.12107771866387772</v>
      </c>
      <c r="K13" s="51">
        <f t="shared" si="4"/>
        <v>-0.005525037729401668</v>
      </c>
      <c r="L13" s="68">
        <v>1200500</v>
      </c>
      <c r="M13" s="41">
        <v>50459</v>
      </c>
    </row>
    <row r="14" spans="1:13" ht="15">
      <c r="A14" s="37" t="s">
        <v>13</v>
      </c>
      <c r="B14" s="35">
        <v>97754</v>
      </c>
      <c r="C14" s="35">
        <v>0</v>
      </c>
      <c r="D14" s="35">
        <v>0</v>
      </c>
      <c r="E14" s="35">
        <v>222360</v>
      </c>
      <c r="F14" s="33">
        <f t="shared" si="1"/>
        <v>320114</v>
      </c>
      <c r="G14" s="56">
        <v>143700</v>
      </c>
      <c r="H14" s="54">
        <f t="shared" si="2"/>
        <v>366060</v>
      </c>
      <c r="I14" s="33">
        <f t="shared" si="3"/>
        <v>9025500</v>
      </c>
      <c r="J14" s="50">
        <f t="shared" si="0"/>
        <v>0.03546773031964988</v>
      </c>
      <c r="K14" s="51">
        <f t="shared" si="4"/>
        <v>-0.013630158993961554</v>
      </c>
      <c r="L14" s="68">
        <v>489079</v>
      </c>
      <c r="M14" s="41">
        <v>54700</v>
      </c>
    </row>
    <row r="15" spans="1:13" ht="15">
      <c r="A15" s="31" t="s">
        <v>14</v>
      </c>
      <c r="B15" s="33">
        <v>199027</v>
      </c>
      <c r="C15" s="33">
        <v>43758</v>
      </c>
      <c r="D15" s="33">
        <v>0</v>
      </c>
      <c r="E15" s="33">
        <v>304110</v>
      </c>
      <c r="F15" s="33">
        <f t="shared" si="1"/>
        <v>546895</v>
      </c>
      <c r="G15" s="56">
        <v>507125</v>
      </c>
      <c r="H15" s="54">
        <f t="shared" si="2"/>
        <v>811235</v>
      </c>
      <c r="I15" s="33">
        <f t="shared" si="3"/>
        <v>11190795</v>
      </c>
      <c r="J15" s="50">
        <f t="shared" si="0"/>
        <v>0.04887007580784028</v>
      </c>
      <c r="K15" s="51">
        <f t="shared" si="4"/>
        <v>0.04585340004887946</v>
      </c>
      <c r="L15" s="68">
        <v>298099</v>
      </c>
      <c r="M15" s="41">
        <v>67823</v>
      </c>
    </row>
    <row r="16" spans="1:13" ht="15">
      <c r="A16" s="37" t="s">
        <v>20</v>
      </c>
      <c r="B16" s="35">
        <v>366425</v>
      </c>
      <c r="C16" s="35">
        <v>44850</v>
      </c>
      <c r="D16" s="35">
        <v>79523</v>
      </c>
      <c r="E16" s="35">
        <v>300000</v>
      </c>
      <c r="F16" s="33">
        <f t="shared" si="1"/>
        <v>790798</v>
      </c>
      <c r="G16" s="56">
        <v>928000</v>
      </c>
      <c r="H16" s="54">
        <f t="shared" si="2"/>
        <v>1228000</v>
      </c>
      <c r="I16" s="33">
        <f t="shared" si="3"/>
        <v>10979925</v>
      </c>
      <c r="J16" s="50">
        <f t="shared" si="0"/>
        <v>0.0720221677288324</v>
      </c>
      <c r="K16" s="51">
        <f t="shared" si="4"/>
        <v>0.04450585955732849</v>
      </c>
      <c r="L16" s="68">
        <v>739329</v>
      </c>
      <c r="M16" s="41">
        <v>66545</v>
      </c>
    </row>
    <row r="17" spans="1:13" ht="15">
      <c r="A17" s="31" t="s">
        <v>15</v>
      </c>
      <c r="B17" s="33">
        <v>74060</v>
      </c>
      <c r="C17" s="33">
        <v>241098</v>
      </c>
      <c r="D17" s="33">
        <v>310500</v>
      </c>
      <c r="E17" s="33">
        <v>0</v>
      </c>
      <c r="F17" s="33">
        <f t="shared" si="1"/>
        <v>625658</v>
      </c>
      <c r="G17" s="56">
        <v>13700</v>
      </c>
      <c r="H17" s="54">
        <f t="shared" si="2"/>
        <v>13700</v>
      </c>
      <c r="I17" s="33">
        <f t="shared" si="3"/>
        <v>11301015</v>
      </c>
      <c r="J17" s="50">
        <f t="shared" si="0"/>
        <v>0.055362991731273695</v>
      </c>
      <c r="K17" s="51">
        <f t="shared" si="4"/>
        <v>0.0012122804898498055</v>
      </c>
      <c r="L17" s="68"/>
      <c r="M17" s="41">
        <v>68491</v>
      </c>
    </row>
    <row r="18" spans="1:13" ht="15">
      <c r="A18" s="37" t="s">
        <v>16</v>
      </c>
      <c r="B18" s="35">
        <v>297690</v>
      </c>
      <c r="C18" s="35">
        <v>800688</v>
      </c>
      <c r="D18" s="35">
        <v>566720</v>
      </c>
      <c r="E18" s="35">
        <v>485000</v>
      </c>
      <c r="F18" s="33">
        <f t="shared" si="1"/>
        <v>2150098</v>
      </c>
      <c r="G18" s="56">
        <v>1513500</v>
      </c>
      <c r="H18" s="54">
        <f t="shared" si="2"/>
        <v>1998500</v>
      </c>
      <c r="I18" s="33">
        <f t="shared" si="3"/>
        <v>17268240</v>
      </c>
      <c r="J18" s="50">
        <f t="shared" si="0"/>
        <v>0.12451170472497487</v>
      </c>
      <c r="K18" s="51">
        <f t="shared" si="4"/>
        <v>0.11573269771557496</v>
      </c>
      <c r="L18" s="68"/>
      <c r="M18" s="41">
        <v>104656</v>
      </c>
    </row>
    <row r="19" spans="1:13" ht="15">
      <c r="A19" s="31" t="s">
        <v>17</v>
      </c>
      <c r="B19" s="33">
        <v>121215</v>
      </c>
      <c r="C19" s="33">
        <v>137425</v>
      </c>
      <c r="D19" s="33">
        <v>203435</v>
      </c>
      <c r="E19" s="33">
        <v>125000</v>
      </c>
      <c r="F19" s="33">
        <f t="shared" si="1"/>
        <v>587075</v>
      </c>
      <c r="G19" s="56">
        <v>62500</v>
      </c>
      <c r="H19" s="54">
        <f t="shared" si="2"/>
        <v>187500</v>
      </c>
      <c r="I19" s="33">
        <f t="shared" si="3"/>
        <v>12210000</v>
      </c>
      <c r="J19" s="50">
        <f t="shared" si="0"/>
        <v>0.04808149058149058</v>
      </c>
      <c r="K19" s="51">
        <f t="shared" si="4"/>
        <v>0.015356265356265357</v>
      </c>
      <c r="L19" s="68"/>
      <c r="M19" s="41">
        <v>74000</v>
      </c>
    </row>
    <row r="20" spans="1:13" ht="15">
      <c r="A20" s="37" t="s">
        <v>33</v>
      </c>
      <c r="B20" s="35">
        <v>19955</v>
      </c>
      <c r="C20" s="35">
        <v>102235</v>
      </c>
      <c r="D20" s="35">
        <v>153640</v>
      </c>
      <c r="E20" s="35">
        <v>0</v>
      </c>
      <c r="F20" s="33">
        <f t="shared" si="1"/>
        <v>275830</v>
      </c>
      <c r="G20" s="56">
        <v>237700</v>
      </c>
      <c r="H20" s="54">
        <f t="shared" si="2"/>
        <v>237700</v>
      </c>
      <c r="I20" s="33">
        <f t="shared" si="3"/>
        <v>27569520</v>
      </c>
      <c r="J20" s="50">
        <f t="shared" si="0"/>
        <v>0.010004889457632922</v>
      </c>
      <c r="K20" s="51">
        <f t="shared" si="4"/>
        <v>0.005792628961258666</v>
      </c>
      <c r="L20" s="68">
        <v>78000</v>
      </c>
      <c r="M20" s="41">
        <v>167088</v>
      </c>
    </row>
    <row r="21" spans="1:13" ht="15">
      <c r="A21" s="38" t="s">
        <v>34</v>
      </c>
      <c r="B21" s="33">
        <v>0</v>
      </c>
      <c r="C21" s="33">
        <v>0</v>
      </c>
      <c r="D21" s="33">
        <v>0</v>
      </c>
      <c r="E21" s="33">
        <v>0</v>
      </c>
      <c r="F21" s="33">
        <f t="shared" si="1"/>
        <v>0</v>
      </c>
      <c r="G21" s="56">
        <v>45000</v>
      </c>
      <c r="H21" s="54">
        <f t="shared" si="2"/>
        <v>45000</v>
      </c>
      <c r="I21" s="33">
        <f t="shared" si="3"/>
        <v>43667910</v>
      </c>
      <c r="J21" s="50">
        <f t="shared" si="0"/>
        <v>0</v>
      </c>
      <c r="K21" s="51">
        <f t="shared" si="4"/>
        <v>0.0010305050092848502</v>
      </c>
      <c r="L21" s="68"/>
      <c r="M21" s="41">
        <v>264654</v>
      </c>
    </row>
    <row r="22" spans="1:13" ht="15">
      <c r="A22" s="37" t="s">
        <v>18</v>
      </c>
      <c r="B22" s="35">
        <v>70818</v>
      </c>
      <c r="C22" s="35">
        <v>36289</v>
      </c>
      <c r="D22" s="35">
        <v>7584</v>
      </c>
      <c r="E22" s="35">
        <v>120600</v>
      </c>
      <c r="F22" s="33">
        <f t="shared" si="1"/>
        <v>235291</v>
      </c>
      <c r="G22" s="56">
        <v>67000</v>
      </c>
      <c r="H22" s="54">
        <f t="shared" si="2"/>
        <v>187600</v>
      </c>
      <c r="I22" s="33">
        <f t="shared" si="3"/>
        <v>7374675</v>
      </c>
      <c r="J22" s="50">
        <f t="shared" si="0"/>
        <v>0.03190527040174652</v>
      </c>
      <c r="K22" s="51">
        <f t="shared" si="4"/>
        <v>0.024421415181007978</v>
      </c>
      <c r="L22" s="68">
        <v>7500</v>
      </c>
      <c r="M22" s="41">
        <v>44695</v>
      </c>
    </row>
    <row r="23" spans="1:13" ht="15">
      <c r="A23" s="36" t="s">
        <v>21</v>
      </c>
      <c r="B23" s="33">
        <v>2243934</v>
      </c>
      <c r="C23" s="33">
        <v>50140</v>
      </c>
      <c r="D23" s="33">
        <v>217580</v>
      </c>
      <c r="E23" s="33">
        <v>153690</v>
      </c>
      <c r="F23" s="33">
        <f t="shared" si="1"/>
        <v>2665344</v>
      </c>
      <c r="G23" s="56">
        <v>1419100</v>
      </c>
      <c r="H23" s="54">
        <f t="shared" si="2"/>
        <v>1572790</v>
      </c>
      <c r="I23" s="33">
        <f t="shared" si="3"/>
        <v>10642830</v>
      </c>
      <c r="J23" s="50">
        <f t="shared" si="0"/>
        <v>0.250435645406344</v>
      </c>
      <c r="K23" s="51">
        <f t="shared" si="4"/>
        <v>-0.14437954942435424</v>
      </c>
      <c r="L23" s="68">
        <v>3109397</v>
      </c>
      <c r="M23" s="41">
        <v>64502</v>
      </c>
    </row>
    <row r="24" spans="1:13" ht="15">
      <c r="A24" s="37" t="s">
        <v>35</v>
      </c>
      <c r="B24" s="35">
        <v>311185</v>
      </c>
      <c r="C24" s="35">
        <v>312915</v>
      </c>
      <c r="D24" s="35">
        <v>49220</v>
      </c>
      <c r="E24" s="35">
        <v>450000</v>
      </c>
      <c r="F24" s="33">
        <f t="shared" si="1"/>
        <v>1123320</v>
      </c>
      <c r="G24" s="56">
        <v>594000</v>
      </c>
      <c r="H24" s="54">
        <f t="shared" si="2"/>
        <v>1044000</v>
      </c>
      <c r="I24" s="33">
        <f t="shared" si="3"/>
        <v>22777260</v>
      </c>
      <c r="J24" s="50">
        <f t="shared" si="0"/>
        <v>0.04931760887832865</v>
      </c>
      <c r="K24" s="51">
        <f t="shared" si="4"/>
        <v>0.005032607082678074</v>
      </c>
      <c r="L24" s="68">
        <v>929371</v>
      </c>
      <c r="M24" s="41">
        <v>138044</v>
      </c>
    </row>
    <row r="25" spans="1:13" ht="15">
      <c r="A25" s="36" t="s">
        <v>22</v>
      </c>
      <c r="B25" s="33">
        <v>644085</v>
      </c>
      <c r="C25" s="33">
        <v>33810</v>
      </c>
      <c r="D25" s="33">
        <v>507495</v>
      </c>
      <c r="E25" s="33">
        <v>498130</v>
      </c>
      <c r="F25" s="33">
        <f t="shared" si="1"/>
        <v>1683520</v>
      </c>
      <c r="G25" s="56">
        <v>1142375</v>
      </c>
      <c r="H25" s="54">
        <f t="shared" si="2"/>
        <v>1640505</v>
      </c>
      <c r="I25" s="33">
        <f t="shared" si="3"/>
        <v>8886570</v>
      </c>
      <c r="J25" s="50">
        <f t="shared" si="0"/>
        <v>0.1894454215743532</v>
      </c>
      <c r="K25" s="51">
        <f t="shared" si="4"/>
        <v>0.1846049713218936</v>
      </c>
      <c r="L25" s="68"/>
      <c r="M25" s="41">
        <v>53858</v>
      </c>
    </row>
    <row r="26" spans="1:13" ht="15">
      <c r="A26" s="37" t="s">
        <v>36</v>
      </c>
      <c r="B26" s="35">
        <v>5225112</v>
      </c>
      <c r="C26" s="35">
        <v>85848</v>
      </c>
      <c r="D26" s="35">
        <v>471465</v>
      </c>
      <c r="E26" s="35">
        <v>677980</v>
      </c>
      <c r="F26" s="33">
        <f t="shared" si="1"/>
        <v>6460405</v>
      </c>
      <c r="G26" s="56">
        <f>2803000+8000000</f>
        <v>10803000</v>
      </c>
      <c r="H26" s="54">
        <f t="shared" si="2"/>
        <v>11480980</v>
      </c>
      <c r="I26" s="33">
        <f t="shared" si="3"/>
        <v>19623450</v>
      </c>
      <c r="J26" s="50">
        <f t="shared" si="0"/>
        <v>0.32921861344462877</v>
      </c>
      <c r="K26" s="51">
        <f t="shared" si="4"/>
        <v>0.5493926908876879</v>
      </c>
      <c r="L26" s="68">
        <v>700000</v>
      </c>
      <c r="M26" s="41">
        <v>118930</v>
      </c>
    </row>
    <row r="27" spans="1:13" ht="15">
      <c r="A27" s="36" t="s">
        <v>23</v>
      </c>
      <c r="B27" s="33">
        <v>5463</v>
      </c>
      <c r="C27" s="33">
        <v>3738</v>
      </c>
      <c r="D27" s="33">
        <v>16215</v>
      </c>
      <c r="E27" s="33">
        <v>0</v>
      </c>
      <c r="F27" s="33">
        <f t="shared" si="1"/>
        <v>25416</v>
      </c>
      <c r="G27" s="56">
        <v>0</v>
      </c>
      <c r="H27" s="54">
        <f t="shared" si="2"/>
        <v>0</v>
      </c>
      <c r="I27" s="33">
        <f t="shared" si="3"/>
        <v>14547060</v>
      </c>
      <c r="J27" s="50">
        <f t="shared" si="0"/>
        <v>0.0017471571575287377</v>
      </c>
      <c r="K27" s="51">
        <f t="shared" si="4"/>
        <v>0</v>
      </c>
      <c r="L27" s="68"/>
      <c r="M27" s="41">
        <v>88164</v>
      </c>
    </row>
    <row r="28" spans="1:13" ht="15">
      <c r="A28" s="37" t="s">
        <v>37</v>
      </c>
      <c r="B28" s="35">
        <v>127420</v>
      </c>
      <c r="C28" s="35">
        <v>621000</v>
      </c>
      <c r="D28" s="35">
        <v>0</v>
      </c>
      <c r="E28" s="35">
        <v>0</v>
      </c>
      <c r="F28" s="33">
        <f t="shared" si="1"/>
        <v>748420</v>
      </c>
      <c r="G28" s="56">
        <v>242380</v>
      </c>
      <c r="H28" s="54">
        <f t="shared" si="2"/>
        <v>242380</v>
      </c>
      <c r="I28" s="33">
        <f t="shared" si="3"/>
        <v>45870000</v>
      </c>
      <c r="J28" s="50">
        <f t="shared" si="0"/>
        <v>0.016316110747765424</v>
      </c>
      <c r="K28" s="51">
        <f t="shared" si="4"/>
        <v>0.0024790930891650316</v>
      </c>
      <c r="L28" s="68">
        <v>128664</v>
      </c>
      <c r="M28" s="41">
        <v>278000</v>
      </c>
    </row>
    <row r="29" spans="1:13" ht="15">
      <c r="A29" s="39" t="s">
        <v>38</v>
      </c>
      <c r="B29" s="33">
        <v>10350</v>
      </c>
      <c r="C29" s="33">
        <v>16100</v>
      </c>
      <c r="D29" s="33">
        <v>14088</v>
      </c>
      <c r="E29" s="33">
        <v>0</v>
      </c>
      <c r="F29" s="33">
        <f t="shared" si="1"/>
        <v>40538</v>
      </c>
      <c r="G29" s="56">
        <v>224000</v>
      </c>
      <c r="H29" s="54">
        <f t="shared" si="2"/>
        <v>224000</v>
      </c>
      <c r="I29" s="33">
        <f t="shared" si="3"/>
        <v>23925000</v>
      </c>
      <c r="J29" s="50">
        <f t="shared" si="0"/>
        <v>0.0016943782654127483</v>
      </c>
      <c r="K29" s="51">
        <f t="shared" si="4"/>
        <v>0.0035340020898641587</v>
      </c>
      <c r="L29" s="68">
        <v>139449</v>
      </c>
      <c r="M29" s="41">
        <v>145000</v>
      </c>
    </row>
    <row r="30" spans="1:13" ht="15">
      <c r="A30" s="34" t="s">
        <v>24</v>
      </c>
      <c r="B30" s="35">
        <v>618316</v>
      </c>
      <c r="C30" s="35">
        <v>58765</v>
      </c>
      <c r="D30" s="35">
        <v>4658</v>
      </c>
      <c r="E30" s="35">
        <v>213640</v>
      </c>
      <c r="F30" s="33">
        <f t="shared" si="1"/>
        <v>895379</v>
      </c>
      <c r="G30" s="56">
        <v>89000</v>
      </c>
      <c r="H30" s="54">
        <f t="shared" si="2"/>
        <v>302640</v>
      </c>
      <c r="I30" s="33">
        <f t="shared" si="3"/>
        <v>8407410</v>
      </c>
      <c r="J30" s="50">
        <f t="shared" si="0"/>
        <v>0.1064987909475094</v>
      </c>
      <c r="K30" s="51">
        <f t="shared" si="4"/>
        <v>-0.06658233629619585</v>
      </c>
      <c r="L30" s="68">
        <v>862425</v>
      </c>
      <c r="M30" s="41">
        <v>50954</v>
      </c>
    </row>
    <row r="31" spans="1:13" ht="15">
      <c r="A31" s="36" t="s">
        <v>25</v>
      </c>
      <c r="B31" s="33">
        <v>90842</v>
      </c>
      <c r="C31" s="33">
        <v>27991</v>
      </c>
      <c r="D31" s="33">
        <v>626520</v>
      </c>
      <c r="E31" s="33">
        <v>503580</v>
      </c>
      <c r="F31" s="33">
        <f t="shared" si="1"/>
        <v>1248933</v>
      </c>
      <c r="G31" s="56">
        <v>1036700</v>
      </c>
      <c r="H31" s="54">
        <f t="shared" si="2"/>
        <v>1540280</v>
      </c>
      <c r="I31" s="33">
        <f t="shared" si="3"/>
        <v>6869775</v>
      </c>
      <c r="J31" s="50">
        <f t="shared" si="0"/>
        <v>0.18180115069270827</v>
      </c>
      <c r="K31" s="51">
        <f t="shared" si="4"/>
        <v>0.22421112772980192</v>
      </c>
      <c r="L31" s="68"/>
      <c r="M31" s="41">
        <v>41635</v>
      </c>
    </row>
    <row r="32" spans="1:13" ht="15">
      <c r="A32" s="34" t="s">
        <v>39</v>
      </c>
      <c r="B32" s="35">
        <v>1379246</v>
      </c>
      <c r="C32" s="35">
        <v>46656</v>
      </c>
      <c r="D32" s="35">
        <v>121991</v>
      </c>
      <c r="E32" s="35">
        <v>355340</v>
      </c>
      <c r="F32" s="33">
        <f t="shared" si="1"/>
        <v>1903233</v>
      </c>
      <c r="G32" s="56">
        <v>1466900</v>
      </c>
      <c r="H32" s="54">
        <f t="shared" si="2"/>
        <v>1822240</v>
      </c>
      <c r="I32" s="33">
        <f t="shared" si="3"/>
        <v>16705755</v>
      </c>
      <c r="J32" s="50">
        <f t="shared" si="0"/>
        <v>0.1139267875052639</v>
      </c>
      <c r="K32" s="51">
        <f t="shared" si="4"/>
        <v>0.10339191494188679</v>
      </c>
      <c r="L32" s="68">
        <v>95000</v>
      </c>
      <c r="M32" s="41">
        <v>101247</v>
      </c>
    </row>
    <row r="33" spans="1:13" ht="15">
      <c r="A33" s="36" t="s">
        <v>40</v>
      </c>
      <c r="B33" s="33">
        <v>295815</v>
      </c>
      <c r="C33" s="33">
        <v>586270</v>
      </c>
      <c r="D33" s="33">
        <v>62445</v>
      </c>
      <c r="E33" s="33">
        <v>458700</v>
      </c>
      <c r="F33" s="33">
        <f t="shared" si="1"/>
        <v>1403230</v>
      </c>
      <c r="G33" s="56">
        <v>1193800</v>
      </c>
      <c r="H33" s="54">
        <f t="shared" si="2"/>
        <v>1652500</v>
      </c>
      <c r="I33" s="33">
        <f t="shared" si="3"/>
        <v>53545305</v>
      </c>
      <c r="J33" s="50">
        <f t="shared" si="0"/>
        <v>0.026206405958468255</v>
      </c>
      <c r="K33" s="51">
        <f t="shared" si="4"/>
        <v>0.016569575988034806</v>
      </c>
      <c r="L33" s="68">
        <v>765277</v>
      </c>
      <c r="M33" s="41">
        <v>324517</v>
      </c>
    </row>
    <row r="34" spans="1:13" ht="15">
      <c r="A34" s="34" t="s">
        <v>41</v>
      </c>
      <c r="B34" s="35">
        <v>8970</v>
      </c>
      <c r="C34" s="35">
        <v>10868</v>
      </c>
      <c r="D34" s="35">
        <v>339250</v>
      </c>
      <c r="E34" s="35">
        <v>0</v>
      </c>
      <c r="F34" s="33">
        <f t="shared" si="1"/>
        <v>359088</v>
      </c>
      <c r="G34" s="56">
        <v>0</v>
      </c>
      <c r="H34" s="54">
        <f t="shared" si="2"/>
        <v>0</v>
      </c>
      <c r="I34" s="33">
        <f t="shared" si="3"/>
        <v>24478080</v>
      </c>
      <c r="J34" s="50">
        <f t="shared" si="0"/>
        <v>0.014669778021805632</v>
      </c>
      <c r="K34" s="51">
        <f t="shared" si="4"/>
        <v>-0.00040852877349857505</v>
      </c>
      <c r="L34" s="68">
        <v>10000</v>
      </c>
      <c r="M34" s="41">
        <v>148352</v>
      </c>
    </row>
    <row r="35" spans="1:13" ht="15">
      <c r="A35" s="36" t="s">
        <v>172</v>
      </c>
      <c r="B35" s="33">
        <v>238857</v>
      </c>
      <c r="C35" s="33">
        <v>1197380</v>
      </c>
      <c r="D35" s="33">
        <v>24495</v>
      </c>
      <c r="E35" s="33">
        <v>361880</v>
      </c>
      <c r="F35" s="33">
        <f t="shared" si="1"/>
        <v>1822612</v>
      </c>
      <c r="G35" s="56">
        <v>1264370</v>
      </c>
      <c r="H35" s="54">
        <f t="shared" si="2"/>
        <v>1626250</v>
      </c>
      <c r="I35" s="33">
        <f t="shared" si="3"/>
        <v>9278940</v>
      </c>
      <c r="J35" s="50">
        <f aca="true" t="shared" si="5" ref="J35:J66">F35/I35</f>
        <v>0.196424591602058</v>
      </c>
      <c r="K35" s="51">
        <f t="shared" si="4"/>
        <v>0.1580191271847862</v>
      </c>
      <c r="L35" s="68">
        <v>160000</v>
      </c>
      <c r="M35" s="41">
        <v>56236</v>
      </c>
    </row>
    <row r="36" spans="1:13" ht="15">
      <c r="A36" s="34" t="s">
        <v>26</v>
      </c>
      <c r="B36" s="35">
        <v>87526</v>
      </c>
      <c r="C36" s="35">
        <v>154468</v>
      </c>
      <c r="D36" s="35">
        <v>252837</v>
      </c>
      <c r="E36" s="35">
        <v>125000</v>
      </c>
      <c r="F36" s="33">
        <f t="shared" si="1"/>
        <v>619831</v>
      </c>
      <c r="G36" s="56">
        <v>885540</v>
      </c>
      <c r="H36" s="54">
        <f t="shared" si="2"/>
        <v>1010540</v>
      </c>
      <c r="I36" s="33">
        <f t="shared" si="3"/>
        <v>11405295</v>
      </c>
      <c r="J36" s="50">
        <f t="shared" si="5"/>
        <v>0.05434589811135968</v>
      </c>
      <c r="K36" s="51">
        <f t="shared" si="4"/>
        <v>0.07106699125274708</v>
      </c>
      <c r="L36" s="68">
        <v>200000</v>
      </c>
      <c r="M36" s="41">
        <v>69123</v>
      </c>
    </row>
    <row r="37" spans="1:13" ht="15">
      <c r="A37" s="36" t="s">
        <v>27</v>
      </c>
      <c r="B37" s="33">
        <v>623382</v>
      </c>
      <c r="C37" s="33">
        <v>1736960</v>
      </c>
      <c r="D37" s="33">
        <v>114655</v>
      </c>
      <c r="E37" s="33">
        <v>438180</v>
      </c>
      <c r="F37" s="33">
        <f t="shared" si="1"/>
        <v>2913177</v>
      </c>
      <c r="G37" s="56">
        <v>835000</v>
      </c>
      <c r="H37" s="54">
        <f t="shared" si="2"/>
        <v>1273180</v>
      </c>
      <c r="I37" s="33">
        <f t="shared" si="3"/>
        <v>19920285</v>
      </c>
      <c r="J37" s="50">
        <f t="shared" si="5"/>
        <v>0.14624173298725396</v>
      </c>
      <c r="K37" s="51">
        <f t="shared" si="4"/>
        <v>0.050911922193884275</v>
      </c>
      <c r="L37" s="68">
        <v>259000</v>
      </c>
      <c r="M37" s="41">
        <v>120729</v>
      </c>
    </row>
    <row r="38" spans="1:13" ht="15">
      <c r="A38" s="34" t="s">
        <v>42</v>
      </c>
      <c r="B38" s="35">
        <v>1234074</v>
      </c>
      <c r="C38" s="35">
        <v>58938</v>
      </c>
      <c r="D38" s="35">
        <v>345469</v>
      </c>
      <c r="E38" s="35">
        <v>412200</v>
      </c>
      <c r="F38" s="33">
        <f t="shared" si="1"/>
        <v>2050681</v>
      </c>
      <c r="G38" s="56">
        <v>2151500</v>
      </c>
      <c r="H38" s="54">
        <f t="shared" si="2"/>
        <v>2563700</v>
      </c>
      <c r="I38" s="33">
        <f t="shared" si="3"/>
        <v>35668215</v>
      </c>
      <c r="J38" s="50">
        <f t="shared" si="5"/>
        <v>0.05749323312086125</v>
      </c>
      <c r="K38" s="51">
        <f t="shared" si="4"/>
        <v>0.025616644959665067</v>
      </c>
      <c r="L38" s="68">
        <v>1650000</v>
      </c>
      <c r="M38" s="41">
        <v>216171</v>
      </c>
    </row>
    <row r="39" spans="1:13" ht="15">
      <c r="A39" s="36" t="s">
        <v>28</v>
      </c>
      <c r="B39" s="33">
        <v>460293</v>
      </c>
      <c r="C39" s="33">
        <v>345817</v>
      </c>
      <c r="D39" s="33">
        <v>582944</v>
      </c>
      <c r="E39" s="33">
        <v>315000</v>
      </c>
      <c r="F39" s="33">
        <f t="shared" si="1"/>
        <v>1704054</v>
      </c>
      <c r="G39" s="56">
        <v>1341500</v>
      </c>
      <c r="H39" s="54">
        <f t="shared" si="2"/>
        <v>1656500</v>
      </c>
      <c r="I39" s="33">
        <f t="shared" si="3"/>
        <v>6037680</v>
      </c>
      <c r="J39" s="50">
        <f t="shared" si="5"/>
        <v>0.28223655443812856</v>
      </c>
      <c r="K39" s="51">
        <f t="shared" si="4"/>
        <v>0.21018835049224205</v>
      </c>
      <c r="L39" s="68">
        <v>387450</v>
      </c>
      <c r="M39" s="41">
        <v>36592</v>
      </c>
    </row>
    <row r="40" spans="1:13" ht="15">
      <c r="A40" s="34" t="s">
        <v>43</v>
      </c>
      <c r="B40" s="35">
        <v>1381687</v>
      </c>
      <c r="C40" s="35">
        <v>944955</v>
      </c>
      <c r="D40" s="35">
        <v>230</v>
      </c>
      <c r="E40" s="35">
        <v>350000</v>
      </c>
      <c r="F40" s="33">
        <f t="shared" si="1"/>
        <v>2676872</v>
      </c>
      <c r="G40" s="56">
        <v>957000</v>
      </c>
      <c r="H40" s="54">
        <f t="shared" si="2"/>
        <v>1307000</v>
      </c>
      <c r="I40" s="33">
        <f t="shared" si="3"/>
        <v>8055465</v>
      </c>
      <c r="J40" s="50">
        <f t="shared" si="5"/>
        <v>0.3323050872916709</v>
      </c>
      <c r="K40" s="51">
        <f t="shared" si="4"/>
        <v>0.1622500997769837</v>
      </c>
      <c r="L40" s="68"/>
      <c r="M40" s="41">
        <v>48821</v>
      </c>
    </row>
    <row r="41" spans="1:13" ht="15">
      <c r="A41" s="36" t="s">
        <v>44</v>
      </c>
      <c r="B41" s="33">
        <v>408050</v>
      </c>
      <c r="C41" s="33">
        <v>68195</v>
      </c>
      <c r="D41" s="33">
        <v>37490</v>
      </c>
      <c r="E41" s="33">
        <v>175000</v>
      </c>
      <c r="F41" s="33">
        <f t="shared" si="1"/>
        <v>688735</v>
      </c>
      <c r="G41" s="56">
        <v>488000</v>
      </c>
      <c r="H41" s="54">
        <f t="shared" si="2"/>
        <v>663000</v>
      </c>
      <c r="I41" s="33">
        <f t="shared" si="3"/>
        <v>8723880</v>
      </c>
      <c r="J41" s="50">
        <f t="shared" si="5"/>
        <v>0.07894824321288234</v>
      </c>
      <c r="K41" s="51">
        <f t="shared" si="4"/>
        <v>0.013540993227783968</v>
      </c>
      <c r="L41" s="68">
        <v>544870</v>
      </c>
      <c r="M41" s="41">
        <v>52872</v>
      </c>
    </row>
    <row r="42" spans="1:13" ht="15">
      <c r="A42" s="34" t="s">
        <v>173</v>
      </c>
      <c r="B42" s="35">
        <v>313485</v>
      </c>
      <c r="C42" s="35">
        <v>67617</v>
      </c>
      <c r="D42" s="35">
        <v>118824</v>
      </c>
      <c r="E42" s="35">
        <v>487413</v>
      </c>
      <c r="F42" s="33">
        <f t="shared" si="1"/>
        <v>987339</v>
      </c>
      <c r="G42" s="56">
        <v>289400</v>
      </c>
      <c r="H42" s="54">
        <f t="shared" si="2"/>
        <v>776813</v>
      </c>
      <c r="I42" s="33">
        <f t="shared" si="3"/>
        <v>15418755</v>
      </c>
      <c r="J42" s="50">
        <f t="shared" si="5"/>
        <v>0.06403493667290258</v>
      </c>
      <c r="K42" s="51">
        <f t="shared" si="4"/>
        <v>0.0015931247367248524</v>
      </c>
      <c r="L42" s="68">
        <v>752249</v>
      </c>
      <c r="M42" s="41">
        <v>93447</v>
      </c>
    </row>
    <row r="43" spans="1:13" ht="15">
      <c r="A43" s="36" t="s">
        <v>45</v>
      </c>
      <c r="B43" s="33">
        <v>0</v>
      </c>
      <c r="C43" s="33">
        <v>0</v>
      </c>
      <c r="D43" s="33">
        <v>0</v>
      </c>
      <c r="E43" s="33">
        <v>0</v>
      </c>
      <c r="F43" s="33">
        <f t="shared" si="1"/>
        <v>0</v>
      </c>
      <c r="G43" s="56">
        <v>0</v>
      </c>
      <c r="H43" s="54">
        <f t="shared" si="2"/>
        <v>0</v>
      </c>
      <c r="I43" s="33">
        <f t="shared" si="3"/>
        <v>13871550</v>
      </c>
      <c r="J43" s="50">
        <f t="shared" si="5"/>
        <v>0</v>
      </c>
      <c r="K43" s="51">
        <f t="shared" si="4"/>
        <v>0</v>
      </c>
      <c r="L43" s="68"/>
      <c r="M43" s="41">
        <v>84070</v>
      </c>
    </row>
    <row r="44" spans="1:13" ht="15">
      <c r="A44" s="34" t="s">
        <v>46</v>
      </c>
      <c r="B44" s="35">
        <v>163475</v>
      </c>
      <c r="C44" s="35">
        <v>1033908</v>
      </c>
      <c r="D44" s="35">
        <v>363860</v>
      </c>
      <c r="E44" s="35">
        <v>350000</v>
      </c>
      <c r="F44" s="33">
        <f t="shared" si="1"/>
        <v>1911243</v>
      </c>
      <c r="G44" s="56">
        <v>829300</v>
      </c>
      <c r="H44" s="54">
        <f t="shared" si="2"/>
        <v>1179300</v>
      </c>
      <c r="I44" s="33">
        <f t="shared" si="3"/>
        <v>10445655</v>
      </c>
      <c r="J44" s="50">
        <f t="shared" si="5"/>
        <v>0.18297014404553855</v>
      </c>
      <c r="K44" s="51">
        <f t="shared" si="4"/>
        <v>0.04711413501594682</v>
      </c>
      <c r="L44" s="68">
        <v>687162</v>
      </c>
      <c r="M44" s="41">
        <v>63307</v>
      </c>
    </row>
    <row r="45" spans="1:13" ht="15">
      <c r="A45" s="36" t="s">
        <v>47</v>
      </c>
      <c r="B45" s="33">
        <v>0</v>
      </c>
      <c r="C45" s="33">
        <v>0</v>
      </c>
      <c r="D45" s="33">
        <v>0</v>
      </c>
      <c r="E45" s="33">
        <v>0</v>
      </c>
      <c r="F45" s="33">
        <f t="shared" si="1"/>
        <v>0</v>
      </c>
      <c r="G45" s="56">
        <v>0</v>
      </c>
      <c r="H45" s="54">
        <f t="shared" si="2"/>
        <v>0</v>
      </c>
      <c r="I45" s="33">
        <f t="shared" si="3"/>
        <v>28812300</v>
      </c>
      <c r="J45" s="50">
        <f t="shared" si="5"/>
        <v>0</v>
      </c>
      <c r="K45" s="51">
        <f t="shared" si="4"/>
        <v>-0.0006941479854090094</v>
      </c>
      <c r="L45" s="68">
        <v>20000</v>
      </c>
      <c r="M45" s="41">
        <v>174620</v>
      </c>
    </row>
    <row r="46" spans="1:13" ht="15">
      <c r="A46" s="34" t="s">
        <v>48</v>
      </c>
      <c r="B46" s="35">
        <v>221572</v>
      </c>
      <c r="C46" s="35">
        <v>541305</v>
      </c>
      <c r="D46" s="35">
        <v>0</v>
      </c>
      <c r="E46" s="35">
        <v>547180</v>
      </c>
      <c r="F46" s="33">
        <f t="shared" si="1"/>
        <v>1310057</v>
      </c>
      <c r="G46" s="56">
        <v>636700</v>
      </c>
      <c r="H46" s="54">
        <f t="shared" si="2"/>
        <v>1183880</v>
      </c>
      <c r="I46" s="33">
        <f t="shared" si="3"/>
        <v>12401235</v>
      </c>
      <c r="J46" s="50">
        <f t="shared" si="5"/>
        <v>0.10563923673730882</v>
      </c>
      <c r="K46" s="51">
        <f t="shared" si="4"/>
        <v>0.09546468557365456</v>
      </c>
      <c r="L46" s="68"/>
      <c r="M46" s="41">
        <v>75159</v>
      </c>
    </row>
    <row r="47" spans="1:13" ht="15">
      <c r="A47" s="36" t="s">
        <v>49</v>
      </c>
      <c r="B47" s="33">
        <v>970583</v>
      </c>
      <c r="C47" s="33">
        <v>391208</v>
      </c>
      <c r="D47" s="33">
        <v>465091</v>
      </c>
      <c r="E47" s="33">
        <v>518840</v>
      </c>
      <c r="F47" s="33">
        <f t="shared" si="1"/>
        <v>2345722</v>
      </c>
      <c r="G47" s="56">
        <v>1222000</v>
      </c>
      <c r="H47" s="54">
        <f t="shared" si="2"/>
        <v>1740840</v>
      </c>
      <c r="I47" s="33">
        <f t="shared" si="3"/>
        <v>12259830</v>
      </c>
      <c r="J47" s="50">
        <f t="shared" si="5"/>
        <v>0.19133397445152175</v>
      </c>
      <c r="K47" s="51">
        <f t="shared" si="4"/>
        <v>0.1380343773119203</v>
      </c>
      <c r="L47" s="68">
        <v>48562</v>
      </c>
      <c r="M47" s="41">
        <v>74302</v>
      </c>
    </row>
    <row r="48" spans="1:13" ht="15">
      <c r="A48" s="34" t="s">
        <v>50</v>
      </c>
      <c r="B48" s="35">
        <v>1058227</v>
      </c>
      <c r="C48" s="35">
        <v>815570</v>
      </c>
      <c r="D48" s="35">
        <v>326992</v>
      </c>
      <c r="E48" s="35">
        <v>213640</v>
      </c>
      <c r="F48" s="33">
        <f t="shared" si="1"/>
        <v>2414429</v>
      </c>
      <c r="G48" s="56">
        <v>1267450</v>
      </c>
      <c r="H48" s="54">
        <f t="shared" si="2"/>
        <v>1481090</v>
      </c>
      <c r="I48" s="33">
        <f t="shared" si="3"/>
        <v>11467665</v>
      </c>
      <c r="J48" s="50">
        <f t="shared" si="5"/>
        <v>0.210542337956332</v>
      </c>
      <c r="K48" s="51">
        <f t="shared" si="4"/>
        <v>0.024981633139789138</v>
      </c>
      <c r="L48" s="68">
        <v>1194609</v>
      </c>
      <c r="M48" s="41">
        <v>69501</v>
      </c>
    </row>
    <row r="49" spans="1:13" ht="15">
      <c r="A49" s="39" t="s">
        <v>51</v>
      </c>
      <c r="B49" s="33">
        <v>173018</v>
      </c>
      <c r="C49" s="33">
        <v>61583</v>
      </c>
      <c r="D49" s="33">
        <v>11141</v>
      </c>
      <c r="E49" s="33">
        <v>0</v>
      </c>
      <c r="F49" s="33">
        <f t="shared" si="1"/>
        <v>245742</v>
      </c>
      <c r="G49" s="56">
        <v>251000</v>
      </c>
      <c r="H49" s="54">
        <f t="shared" si="2"/>
        <v>251000</v>
      </c>
      <c r="I49" s="33">
        <f t="shared" si="3"/>
        <v>15731925</v>
      </c>
      <c r="J49" s="50">
        <f t="shared" si="5"/>
        <v>0.015620593156908643</v>
      </c>
      <c r="K49" s="51">
        <f t="shared" si="4"/>
        <v>0.010233966917589552</v>
      </c>
      <c r="L49" s="68">
        <v>90000</v>
      </c>
      <c r="M49" s="41">
        <v>95345</v>
      </c>
    </row>
    <row r="50" spans="1:13" ht="15">
      <c r="A50" s="34" t="s">
        <v>52</v>
      </c>
      <c r="B50" s="35">
        <v>876706</v>
      </c>
      <c r="C50" s="35">
        <v>261108</v>
      </c>
      <c r="D50" s="35">
        <v>946680</v>
      </c>
      <c r="E50" s="35">
        <v>507940</v>
      </c>
      <c r="F50" s="33">
        <f t="shared" si="1"/>
        <v>2592434</v>
      </c>
      <c r="G50" s="56">
        <v>2409600</v>
      </c>
      <c r="H50" s="54">
        <f t="shared" si="2"/>
        <v>2917540</v>
      </c>
      <c r="I50" s="33">
        <f t="shared" si="3"/>
        <v>15731925</v>
      </c>
      <c r="J50" s="50">
        <f t="shared" si="5"/>
        <v>0.16478809808716988</v>
      </c>
      <c r="K50" s="51">
        <f t="shared" si="4"/>
        <v>0.16225223550201262</v>
      </c>
      <c r="L50" s="68">
        <v>365000</v>
      </c>
      <c r="M50" s="41">
        <v>95345</v>
      </c>
    </row>
    <row r="51" spans="1:13" ht="15">
      <c r="A51" s="39" t="s">
        <v>54</v>
      </c>
      <c r="B51" s="33">
        <v>0</v>
      </c>
      <c r="C51" s="33">
        <v>0</v>
      </c>
      <c r="D51" s="33">
        <v>0</v>
      </c>
      <c r="E51" s="33">
        <v>0</v>
      </c>
      <c r="F51" s="33">
        <f t="shared" si="1"/>
        <v>0</v>
      </c>
      <c r="G51" s="56">
        <v>0</v>
      </c>
      <c r="H51" s="54">
        <f t="shared" si="2"/>
        <v>0</v>
      </c>
      <c r="I51" s="33">
        <f t="shared" si="3"/>
        <v>13300650</v>
      </c>
      <c r="J51" s="50">
        <f t="shared" si="5"/>
        <v>0</v>
      </c>
      <c r="K51" s="51">
        <f t="shared" si="4"/>
        <v>0</v>
      </c>
      <c r="L51" s="68"/>
      <c r="M51" s="41">
        <v>80610</v>
      </c>
    </row>
    <row r="52" spans="1:13" ht="15">
      <c r="A52" s="34" t="s">
        <v>55</v>
      </c>
      <c r="B52" s="35">
        <v>287033</v>
      </c>
      <c r="C52" s="35">
        <v>526585</v>
      </c>
      <c r="D52" s="35">
        <v>404225</v>
      </c>
      <c r="E52" s="35">
        <v>100000</v>
      </c>
      <c r="F52" s="33">
        <f t="shared" si="1"/>
        <v>1317843</v>
      </c>
      <c r="G52" s="56">
        <v>1035500</v>
      </c>
      <c r="H52" s="54">
        <f t="shared" si="2"/>
        <v>1135500</v>
      </c>
      <c r="I52" s="33">
        <f t="shared" si="3"/>
        <v>12905145</v>
      </c>
      <c r="J52" s="50">
        <f t="shared" si="5"/>
        <v>0.10211764377695873</v>
      </c>
      <c r="K52" s="51">
        <f t="shared" si="4"/>
        <v>0.06973187825475809</v>
      </c>
      <c r="L52" s="68">
        <v>235600</v>
      </c>
      <c r="M52" s="41">
        <v>78213</v>
      </c>
    </row>
    <row r="53" spans="1:13" ht="15">
      <c r="A53" s="39" t="s">
        <v>56</v>
      </c>
      <c r="B53" s="33">
        <v>59983</v>
      </c>
      <c r="C53" s="33">
        <v>22770</v>
      </c>
      <c r="D53" s="33">
        <v>8761</v>
      </c>
      <c r="E53" s="33">
        <v>0</v>
      </c>
      <c r="F53" s="33">
        <f t="shared" si="1"/>
        <v>91514</v>
      </c>
      <c r="G53" s="56">
        <v>74700</v>
      </c>
      <c r="H53" s="54">
        <f t="shared" si="2"/>
        <v>74700</v>
      </c>
      <c r="I53" s="33">
        <f t="shared" si="3"/>
        <v>15488880</v>
      </c>
      <c r="J53" s="50">
        <f t="shared" si="5"/>
        <v>0.0059083678096802355</v>
      </c>
      <c r="K53" s="51">
        <f t="shared" si="4"/>
        <v>0.004177190345589868</v>
      </c>
      <c r="L53" s="68">
        <v>10000</v>
      </c>
      <c r="M53" s="41">
        <v>93872</v>
      </c>
    </row>
    <row r="54" spans="1:13" ht="15">
      <c r="A54" s="34" t="s">
        <v>57</v>
      </c>
      <c r="B54" s="35">
        <v>245553</v>
      </c>
      <c r="C54" s="35">
        <v>510888</v>
      </c>
      <c r="D54" s="35">
        <v>0</v>
      </c>
      <c r="E54" s="35">
        <v>400000</v>
      </c>
      <c r="F54" s="33">
        <f t="shared" si="1"/>
        <v>1156441</v>
      </c>
      <c r="G54" s="56">
        <v>39700</v>
      </c>
      <c r="H54" s="54">
        <f t="shared" si="2"/>
        <v>439700</v>
      </c>
      <c r="I54" s="33">
        <f t="shared" si="3"/>
        <v>8059425</v>
      </c>
      <c r="J54" s="50">
        <f t="shared" si="5"/>
        <v>0.1434892687753779</v>
      </c>
      <c r="K54" s="51">
        <f t="shared" si="4"/>
        <v>0.042149408921852365</v>
      </c>
      <c r="L54" s="68">
        <v>100000</v>
      </c>
      <c r="M54" s="41">
        <v>48845</v>
      </c>
    </row>
    <row r="55" spans="1:13" ht="15">
      <c r="A55" s="39" t="s">
        <v>58</v>
      </c>
      <c r="B55" s="33">
        <v>829220</v>
      </c>
      <c r="C55" s="33">
        <v>33465</v>
      </c>
      <c r="D55" s="33">
        <v>4111825</v>
      </c>
      <c r="E55" s="33">
        <v>379200</v>
      </c>
      <c r="F55" s="33">
        <f t="shared" si="1"/>
        <v>5353710</v>
      </c>
      <c r="G55" s="56">
        <v>3884000</v>
      </c>
      <c r="H55" s="54">
        <f t="shared" si="2"/>
        <v>4263200</v>
      </c>
      <c r="I55" s="33">
        <f t="shared" si="3"/>
        <v>31291920</v>
      </c>
      <c r="J55" s="50">
        <f t="shared" si="5"/>
        <v>0.17108921408465827</v>
      </c>
      <c r="K55" s="51">
        <f t="shared" si="4"/>
        <v>0.03426127255853907</v>
      </c>
      <c r="L55" s="68">
        <v>3191099</v>
      </c>
      <c r="M55" s="41">
        <v>189648</v>
      </c>
    </row>
    <row r="56" spans="1:13" ht="15">
      <c r="A56" s="34" t="s">
        <v>59</v>
      </c>
      <c r="B56" s="35">
        <v>60766</v>
      </c>
      <c r="C56" s="35">
        <v>115759</v>
      </c>
      <c r="D56" s="35">
        <v>330027</v>
      </c>
      <c r="E56" s="35">
        <v>117720</v>
      </c>
      <c r="F56" s="33">
        <f t="shared" si="1"/>
        <v>624272</v>
      </c>
      <c r="G56" s="56">
        <v>486000</v>
      </c>
      <c r="H56" s="54">
        <f t="shared" si="2"/>
        <v>603720</v>
      </c>
      <c r="I56" s="33">
        <f t="shared" si="3"/>
        <v>10737210</v>
      </c>
      <c r="J56" s="50">
        <f t="shared" si="5"/>
        <v>0.0581409882082962</v>
      </c>
      <c r="K56" s="51">
        <f t="shared" si="4"/>
        <v>0.03384445307486768</v>
      </c>
      <c r="L56" s="68">
        <v>240325</v>
      </c>
      <c r="M56" s="41">
        <v>65074</v>
      </c>
    </row>
    <row r="57" spans="1:13" ht="15">
      <c r="A57" s="39" t="s">
        <v>70</v>
      </c>
      <c r="B57" s="33">
        <v>732563</v>
      </c>
      <c r="C57" s="33">
        <v>75518</v>
      </c>
      <c r="D57" s="33">
        <v>111675</v>
      </c>
      <c r="E57" s="33">
        <v>237000</v>
      </c>
      <c r="F57" s="33">
        <f t="shared" si="1"/>
        <v>1156756</v>
      </c>
      <c r="G57" s="56">
        <v>492000</v>
      </c>
      <c r="H57" s="54">
        <f t="shared" si="2"/>
        <v>729000</v>
      </c>
      <c r="I57" s="33">
        <f t="shared" si="3"/>
        <v>17482905</v>
      </c>
      <c r="J57" s="50">
        <f t="shared" si="5"/>
        <v>0.06616497658712897</v>
      </c>
      <c r="K57" s="51">
        <f t="shared" si="4"/>
        <v>-0.021132471977626143</v>
      </c>
      <c r="L57" s="68">
        <v>1098457</v>
      </c>
      <c r="M57" s="41">
        <v>105957</v>
      </c>
    </row>
    <row r="58" spans="1:13" ht="15">
      <c r="A58" s="34" t="s">
        <v>60</v>
      </c>
      <c r="B58" s="35">
        <v>1935714</v>
      </c>
      <c r="C58" s="35">
        <v>491395</v>
      </c>
      <c r="D58" s="35">
        <v>198145</v>
      </c>
      <c r="E58" s="35">
        <v>420740</v>
      </c>
      <c r="F58" s="33">
        <f t="shared" si="1"/>
        <v>3045994</v>
      </c>
      <c r="G58" s="56">
        <v>1431000</v>
      </c>
      <c r="H58" s="54">
        <f t="shared" si="2"/>
        <v>1851740</v>
      </c>
      <c r="I58" s="33">
        <f t="shared" si="3"/>
        <v>23690205</v>
      </c>
      <c r="J58" s="50">
        <f t="shared" si="5"/>
        <v>0.12857609294643083</v>
      </c>
      <c r="K58" s="51">
        <f t="shared" si="4"/>
        <v>0.07816479426834846</v>
      </c>
      <c r="L58" s="68"/>
      <c r="M58" s="41">
        <v>143577</v>
      </c>
    </row>
    <row r="59" spans="1:13" ht="15">
      <c r="A59" s="39" t="s">
        <v>71</v>
      </c>
      <c r="B59" s="33">
        <v>1866160</v>
      </c>
      <c r="C59" s="33">
        <v>1775140</v>
      </c>
      <c r="D59" s="33">
        <v>61065</v>
      </c>
      <c r="E59" s="33">
        <v>174400</v>
      </c>
      <c r="F59" s="33">
        <f t="shared" si="1"/>
        <v>3876765</v>
      </c>
      <c r="G59" s="56">
        <v>1353000</v>
      </c>
      <c r="H59" s="54">
        <f t="shared" si="2"/>
        <v>1527400</v>
      </c>
      <c r="I59" s="33">
        <f t="shared" si="3"/>
        <v>7959930</v>
      </c>
      <c r="J59" s="50">
        <f t="shared" si="5"/>
        <v>0.48703506186612194</v>
      </c>
      <c r="K59" s="51">
        <f t="shared" si="4"/>
        <v>0.17841614185049365</v>
      </c>
      <c r="L59" s="68">
        <v>107220</v>
      </c>
      <c r="M59" s="41">
        <v>48242</v>
      </c>
    </row>
    <row r="60" spans="1:13" ht="15">
      <c r="A60" s="34" t="s">
        <v>72</v>
      </c>
      <c r="B60" s="35">
        <v>1544380</v>
      </c>
      <c r="C60" s="35">
        <v>612318</v>
      </c>
      <c r="D60" s="35">
        <v>9200</v>
      </c>
      <c r="E60" s="35">
        <v>414200</v>
      </c>
      <c r="F60" s="33">
        <f t="shared" si="1"/>
        <v>2580098</v>
      </c>
      <c r="G60" s="56">
        <v>2541200</v>
      </c>
      <c r="H60" s="54">
        <f t="shared" si="2"/>
        <v>2955400</v>
      </c>
      <c r="I60" s="33">
        <f t="shared" si="3"/>
        <v>14754465</v>
      </c>
      <c r="J60" s="50">
        <f t="shared" si="5"/>
        <v>0.1748689633951485</v>
      </c>
      <c r="K60" s="51">
        <f t="shared" si="4"/>
        <v>0.05286962285653868</v>
      </c>
      <c r="L60" s="68">
        <v>2175337</v>
      </c>
      <c r="M60" s="41">
        <v>89421</v>
      </c>
    </row>
    <row r="61" spans="1:13" ht="15">
      <c r="A61" s="39" t="s">
        <v>61</v>
      </c>
      <c r="B61" s="33">
        <v>0</v>
      </c>
      <c r="C61" s="33">
        <v>0</v>
      </c>
      <c r="D61" s="33">
        <v>0</v>
      </c>
      <c r="E61" s="33">
        <v>0</v>
      </c>
      <c r="F61" s="33">
        <f t="shared" si="1"/>
        <v>0</v>
      </c>
      <c r="G61" s="56">
        <v>2000</v>
      </c>
      <c r="H61" s="54">
        <f t="shared" si="2"/>
        <v>2000</v>
      </c>
      <c r="I61" s="33">
        <f t="shared" si="3"/>
        <v>14722620</v>
      </c>
      <c r="J61" s="50">
        <f t="shared" si="5"/>
        <v>0</v>
      </c>
      <c r="K61" s="51">
        <f t="shared" si="4"/>
        <v>0.00013584538621522527</v>
      </c>
      <c r="L61" s="68"/>
      <c r="M61" s="41">
        <v>89228</v>
      </c>
    </row>
    <row r="62" spans="1:13" ht="15">
      <c r="A62" s="34" t="s">
        <v>62</v>
      </c>
      <c r="B62" s="35">
        <v>0</v>
      </c>
      <c r="C62" s="35">
        <v>0</v>
      </c>
      <c r="D62" s="35">
        <v>0</v>
      </c>
      <c r="E62" s="35">
        <v>0</v>
      </c>
      <c r="F62" s="33">
        <f t="shared" si="1"/>
        <v>0</v>
      </c>
      <c r="G62" s="56">
        <v>131800</v>
      </c>
      <c r="H62" s="54">
        <f t="shared" si="2"/>
        <v>131800</v>
      </c>
      <c r="I62" s="33">
        <f t="shared" si="3"/>
        <v>14359125</v>
      </c>
      <c r="J62" s="50">
        <f t="shared" si="5"/>
        <v>0</v>
      </c>
      <c r="K62" s="51">
        <f t="shared" si="4"/>
        <v>0.009178832275643537</v>
      </c>
      <c r="L62" s="68"/>
      <c r="M62" s="41">
        <v>87025</v>
      </c>
    </row>
    <row r="63" spans="1:13" ht="15">
      <c r="A63" s="39" t="s">
        <v>63</v>
      </c>
      <c r="B63" s="33">
        <v>164271</v>
      </c>
      <c r="C63" s="33">
        <v>174915</v>
      </c>
      <c r="D63" s="33">
        <v>572700</v>
      </c>
      <c r="E63" s="33">
        <v>112270</v>
      </c>
      <c r="F63" s="33">
        <f t="shared" si="1"/>
        <v>1024156</v>
      </c>
      <c r="G63" s="56">
        <v>208500</v>
      </c>
      <c r="H63" s="54">
        <f t="shared" si="2"/>
        <v>320770</v>
      </c>
      <c r="I63" s="33">
        <f t="shared" si="3"/>
        <v>10402425</v>
      </c>
      <c r="J63" s="50">
        <f t="shared" si="5"/>
        <v>0.09845358173695076</v>
      </c>
      <c r="K63" s="51">
        <f t="shared" si="4"/>
        <v>0.030836079087328196</v>
      </c>
      <c r="L63" s="68"/>
      <c r="M63" s="41">
        <v>63045</v>
      </c>
    </row>
    <row r="64" spans="1:13" ht="15">
      <c r="A64" s="34" t="s">
        <v>64</v>
      </c>
      <c r="B64" s="35">
        <v>19782</v>
      </c>
      <c r="C64" s="35">
        <v>146522</v>
      </c>
      <c r="D64" s="35">
        <v>307297</v>
      </c>
      <c r="E64" s="35">
        <v>172200</v>
      </c>
      <c r="F64" s="33">
        <f t="shared" si="1"/>
        <v>645801</v>
      </c>
      <c r="G64" s="56">
        <v>423900</v>
      </c>
      <c r="H64" s="54">
        <f t="shared" si="2"/>
        <v>596100</v>
      </c>
      <c r="I64" s="33">
        <f t="shared" si="3"/>
        <v>11550000</v>
      </c>
      <c r="J64" s="50">
        <f t="shared" si="5"/>
        <v>0.055913506493506494</v>
      </c>
      <c r="K64" s="51">
        <f t="shared" si="4"/>
        <v>0.032129870129870126</v>
      </c>
      <c r="L64" s="68">
        <v>225000</v>
      </c>
      <c r="M64" s="41">
        <v>70000</v>
      </c>
    </row>
    <row r="65" spans="1:13" ht="15">
      <c r="A65" s="39" t="s">
        <v>65</v>
      </c>
      <c r="B65" s="33">
        <v>2174308</v>
      </c>
      <c r="C65" s="33">
        <v>1938958</v>
      </c>
      <c r="D65" s="33">
        <v>116035</v>
      </c>
      <c r="E65" s="33">
        <v>201650</v>
      </c>
      <c r="F65" s="33">
        <f t="shared" si="1"/>
        <v>4430951</v>
      </c>
      <c r="G65" s="56">
        <v>3043200</v>
      </c>
      <c r="H65" s="54">
        <f t="shared" si="2"/>
        <v>3244850</v>
      </c>
      <c r="I65" s="33">
        <f t="shared" si="3"/>
        <v>15961440</v>
      </c>
      <c r="J65" s="50">
        <f t="shared" si="5"/>
        <v>0.27760346184304174</v>
      </c>
      <c r="K65" s="51">
        <f t="shared" si="4"/>
        <v>0.2032930612776792</v>
      </c>
      <c r="L65" s="68"/>
      <c r="M65" s="41">
        <v>96736</v>
      </c>
    </row>
    <row r="66" spans="1:13" ht="15">
      <c r="A66" s="34" t="s">
        <v>66</v>
      </c>
      <c r="B66" s="35">
        <v>346930</v>
      </c>
      <c r="C66" s="35">
        <v>11960</v>
      </c>
      <c r="D66" s="35">
        <v>9085</v>
      </c>
      <c r="E66" s="35">
        <v>20200</v>
      </c>
      <c r="F66" s="33">
        <f t="shared" si="1"/>
        <v>388175</v>
      </c>
      <c r="G66" s="56">
        <v>150000</v>
      </c>
      <c r="H66" s="54">
        <f t="shared" si="2"/>
        <v>170200</v>
      </c>
      <c r="I66" s="33">
        <f t="shared" si="3"/>
        <v>14455980</v>
      </c>
      <c r="J66" s="50">
        <f t="shared" si="5"/>
        <v>0.026852209258728915</v>
      </c>
      <c r="K66" s="51">
        <f t="shared" si="4"/>
        <v>-0.0017155530098962506</v>
      </c>
      <c r="L66" s="68">
        <v>195000</v>
      </c>
      <c r="M66" s="41">
        <v>87612</v>
      </c>
    </row>
    <row r="67" spans="1:13" ht="15">
      <c r="A67" s="39" t="s">
        <v>67</v>
      </c>
      <c r="B67" s="33">
        <v>61760</v>
      </c>
      <c r="C67" s="33">
        <v>59973</v>
      </c>
      <c r="D67" s="33">
        <v>45931</v>
      </c>
      <c r="E67" s="33">
        <v>130200</v>
      </c>
      <c r="F67" s="33">
        <f t="shared" si="1"/>
        <v>297864</v>
      </c>
      <c r="G67" s="56">
        <v>579200</v>
      </c>
      <c r="H67" s="54">
        <f t="shared" si="2"/>
        <v>709400</v>
      </c>
      <c r="I67" s="33">
        <f t="shared" si="3"/>
        <v>11428890</v>
      </c>
      <c r="J67" s="50">
        <f aca="true" t="shared" si="6" ref="J67:J98">F67/I67</f>
        <v>0.02606237351133837</v>
      </c>
      <c r="K67" s="51">
        <f t="shared" si="4"/>
        <v>0.06207076977729246</v>
      </c>
      <c r="L67" s="68"/>
      <c r="M67" s="41">
        <v>69266</v>
      </c>
    </row>
    <row r="68" spans="1:13" ht="15">
      <c r="A68" s="34" t="s">
        <v>68</v>
      </c>
      <c r="B68" s="35">
        <v>2617038</v>
      </c>
      <c r="C68" s="35">
        <v>59800</v>
      </c>
      <c r="D68" s="35">
        <v>447350</v>
      </c>
      <c r="E68" s="35">
        <v>183120</v>
      </c>
      <c r="F68" s="33">
        <f aca="true" t="shared" si="7" ref="F68:F131">SUM(B68:E68)</f>
        <v>3307308</v>
      </c>
      <c r="G68" s="56">
        <v>3095500</v>
      </c>
      <c r="H68" s="54">
        <f aca="true" t="shared" si="8" ref="H68:H131">G68+E68</f>
        <v>3278620</v>
      </c>
      <c r="I68" s="33">
        <f aca="true" t="shared" si="9" ref="I68:I131">165*M68</f>
        <v>9733845</v>
      </c>
      <c r="J68" s="50">
        <f t="shared" si="6"/>
        <v>0.33977405639806263</v>
      </c>
      <c r="K68" s="51">
        <f aca="true" t="shared" si="10" ref="K68:K131">(H68-L68)/I68</f>
        <v>0.33271744105232826</v>
      </c>
      <c r="L68" s="68">
        <v>40000</v>
      </c>
      <c r="M68" s="41">
        <v>58993</v>
      </c>
    </row>
    <row r="69" spans="1:13" ht="15">
      <c r="A69" s="36" t="s">
        <v>69</v>
      </c>
      <c r="B69" s="33">
        <v>594090</v>
      </c>
      <c r="C69" s="33">
        <v>485601</v>
      </c>
      <c r="D69" s="33">
        <v>418603</v>
      </c>
      <c r="E69" s="33">
        <v>0</v>
      </c>
      <c r="F69" s="33">
        <f t="shared" si="7"/>
        <v>1498294</v>
      </c>
      <c r="G69" s="56">
        <v>429000</v>
      </c>
      <c r="H69" s="54">
        <f t="shared" si="8"/>
        <v>429000</v>
      </c>
      <c r="I69" s="33">
        <f t="shared" si="9"/>
        <v>13006785</v>
      </c>
      <c r="J69" s="50">
        <f t="shared" si="6"/>
        <v>0.1151932625933311</v>
      </c>
      <c r="K69" s="51">
        <f t="shared" si="10"/>
        <v>0.03298278552309429</v>
      </c>
      <c r="L69" s="68"/>
      <c r="M69" s="41">
        <v>78829</v>
      </c>
    </row>
    <row r="70" spans="1:13" ht="15">
      <c r="A70" s="34" t="s">
        <v>73</v>
      </c>
      <c r="B70" s="35">
        <v>363753</v>
      </c>
      <c r="C70" s="35">
        <v>69604</v>
      </c>
      <c r="D70" s="35">
        <v>29038</v>
      </c>
      <c r="E70" s="35">
        <v>302000</v>
      </c>
      <c r="F70" s="33">
        <f t="shared" si="7"/>
        <v>764395</v>
      </c>
      <c r="G70" s="56">
        <v>1094000</v>
      </c>
      <c r="H70" s="54">
        <f t="shared" si="8"/>
        <v>1396000</v>
      </c>
      <c r="I70" s="33">
        <f t="shared" si="9"/>
        <v>13487100</v>
      </c>
      <c r="J70" s="50">
        <f t="shared" si="6"/>
        <v>0.05667600892704881</v>
      </c>
      <c r="K70" s="51">
        <f t="shared" si="10"/>
        <v>0.010688954630721208</v>
      </c>
      <c r="L70" s="68">
        <v>1251837</v>
      </c>
      <c r="M70" s="41">
        <v>81740</v>
      </c>
    </row>
    <row r="71" spans="1:13" ht="15">
      <c r="A71" s="39" t="s">
        <v>80</v>
      </c>
      <c r="B71" s="33">
        <v>229115</v>
      </c>
      <c r="C71" s="33">
        <v>3113352</v>
      </c>
      <c r="D71" s="33">
        <v>138842</v>
      </c>
      <c r="E71" s="33">
        <v>0</v>
      </c>
      <c r="F71" s="33">
        <f t="shared" si="7"/>
        <v>3481309</v>
      </c>
      <c r="G71" s="56">
        <v>140000</v>
      </c>
      <c r="H71" s="54">
        <f t="shared" si="8"/>
        <v>140000</v>
      </c>
      <c r="I71" s="33">
        <f t="shared" si="9"/>
        <v>55464915</v>
      </c>
      <c r="J71" s="50">
        <f t="shared" si="6"/>
        <v>0.06276596655741742</v>
      </c>
      <c r="K71" s="51">
        <f t="shared" si="10"/>
        <v>-0.012025620160059742</v>
      </c>
      <c r="L71" s="68">
        <v>807000</v>
      </c>
      <c r="M71" s="41">
        <v>336151</v>
      </c>
    </row>
    <row r="72" spans="1:13" ht="15">
      <c r="A72" s="34" t="s">
        <v>82</v>
      </c>
      <c r="B72" s="35">
        <v>75145</v>
      </c>
      <c r="C72" s="35">
        <v>14088</v>
      </c>
      <c r="D72" s="35">
        <v>49019</v>
      </c>
      <c r="E72" s="35">
        <v>222360</v>
      </c>
      <c r="F72" s="33">
        <f t="shared" si="7"/>
        <v>360612</v>
      </c>
      <c r="G72" s="56">
        <v>108800</v>
      </c>
      <c r="H72" s="54">
        <f t="shared" si="8"/>
        <v>331160</v>
      </c>
      <c r="I72" s="33">
        <f t="shared" si="9"/>
        <v>23232000</v>
      </c>
      <c r="J72" s="50">
        <f t="shared" si="6"/>
        <v>0.015522210743801652</v>
      </c>
      <c r="K72" s="51">
        <f t="shared" si="10"/>
        <v>0.01425447658402204</v>
      </c>
      <c r="L72" s="68"/>
      <c r="M72" s="41">
        <v>140800</v>
      </c>
    </row>
    <row r="73" spans="1:13" ht="15">
      <c r="A73" s="36" t="s">
        <v>74</v>
      </c>
      <c r="B73" s="33">
        <v>879722</v>
      </c>
      <c r="C73" s="33">
        <v>79086</v>
      </c>
      <c r="D73" s="33">
        <v>802252</v>
      </c>
      <c r="E73" s="33">
        <v>516660</v>
      </c>
      <c r="F73" s="33">
        <f t="shared" si="7"/>
        <v>2277720</v>
      </c>
      <c r="G73" s="56">
        <v>1175600</v>
      </c>
      <c r="H73" s="54">
        <f t="shared" si="8"/>
        <v>1692260</v>
      </c>
      <c r="I73" s="33">
        <f t="shared" si="9"/>
        <v>17196960</v>
      </c>
      <c r="J73" s="50">
        <f t="shared" si="6"/>
        <v>0.13244899098445306</v>
      </c>
      <c r="K73" s="51">
        <f t="shared" si="10"/>
        <v>0.07049269173156186</v>
      </c>
      <c r="L73" s="68">
        <v>480000</v>
      </c>
      <c r="M73" s="41">
        <v>104224</v>
      </c>
    </row>
    <row r="74" spans="1:13" ht="15">
      <c r="A74" s="34" t="s">
        <v>83</v>
      </c>
      <c r="B74" s="35">
        <v>1983146</v>
      </c>
      <c r="C74" s="35">
        <v>235412</v>
      </c>
      <c r="D74" s="35">
        <v>5467</v>
      </c>
      <c r="E74" s="35">
        <v>154780</v>
      </c>
      <c r="F74" s="33">
        <f t="shared" si="7"/>
        <v>2378805</v>
      </c>
      <c r="G74" s="56">
        <v>1567400</v>
      </c>
      <c r="H74" s="54">
        <f t="shared" si="8"/>
        <v>1722180</v>
      </c>
      <c r="I74" s="33">
        <f t="shared" si="9"/>
        <v>17282925</v>
      </c>
      <c r="J74" s="50">
        <f t="shared" si="6"/>
        <v>0.1376390281159005</v>
      </c>
      <c r="K74" s="51">
        <f t="shared" si="10"/>
        <v>0.06843037275229742</v>
      </c>
      <c r="L74" s="68">
        <v>539503</v>
      </c>
      <c r="M74" s="41">
        <v>104745</v>
      </c>
    </row>
    <row r="75" spans="1:13" ht="15">
      <c r="A75" s="36" t="s">
        <v>75</v>
      </c>
      <c r="B75" s="33">
        <v>706267</v>
      </c>
      <c r="C75" s="33">
        <v>31395</v>
      </c>
      <c r="D75" s="33">
        <v>5175</v>
      </c>
      <c r="E75" s="33">
        <v>296480</v>
      </c>
      <c r="F75" s="33">
        <f t="shared" si="7"/>
        <v>1039317</v>
      </c>
      <c r="G75" s="56">
        <v>417000</v>
      </c>
      <c r="H75" s="54">
        <f t="shared" si="8"/>
        <v>713480</v>
      </c>
      <c r="I75" s="33">
        <f t="shared" si="9"/>
        <v>11785950</v>
      </c>
      <c r="J75" s="50">
        <f t="shared" si="6"/>
        <v>0.08818270907309127</v>
      </c>
      <c r="K75" s="51">
        <f t="shared" si="10"/>
        <v>0.010137494219812573</v>
      </c>
      <c r="L75" s="68">
        <v>594000</v>
      </c>
      <c r="M75" s="41">
        <v>71430</v>
      </c>
    </row>
    <row r="76" spans="1:13" ht="15">
      <c r="A76" s="34" t="s">
        <v>76</v>
      </c>
      <c r="B76" s="35">
        <v>526</v>
      </c>
      <c r="C76" s="35">
        <v>20528</v>
      </c>
      <c r="D76" s="35">
        <v>11753</v>
      </c>
      <c r="E76" s="35">
        <v>0</v>
      </c>
      <c r="F76" s="33">
        <f t="shared" si="7"/>
        <v>32807</v>
      </c>
      <c r="G76" s="56">
        <v>2000</v>
      </c>
      <c r="H76" s="54">
        <f t="shared" si="8"/>
        <v>2000</v>
      </c>
      <c r="I76" s="33">
        <f t="shared" si="9"/>
        <v>13704900</v>
      </c>
      <c r="J76" s="50">
        <f t="shared" si="6"/>
        <v>0.0023938153507139784</v>
      </c>
      <c r="K76" s="51">
        <f t="shared" si="10"/>
        <v>0.00014593320637144378</v>
      </c>
      <c r="L76" s="68"/>
      <c r="M76" s="41">
        <v>83060</v>
      </c>
    </row>
    <row r="77" spans="1:13" ht="15">
      <c r="A77" s="39" t="s">
        <v>84</v>
      </c>
      <c r="B77" s="33">
        <v>14743</v>
      </c>
      <c r="C77" s="33">
        <v>18728</v>
      </c>
      <c r="D77" s="33">
        <v>724638</v>
      </c>
      <c r="E77" s="33">
        <v>0</v>
      </c>
      <c r="F77" s="33">
        <f t="shared" si="7"/>
        <v>758109</v>
      </c>
      <c r="G77" s="56">
        <v>191000</v>
      </c>
      <c r="H77" s="54">
        <f t="shared" si="8"/>
        <v>191000</v>
      </c>
      <c r="I77" s="33">
        <f t="shared" si="9"/>
        <v>23048025</v>
      </c>
      <c r="J77" s="50">
        <f t="shared" si="6"/>
        <v>0.03289257973297061</v>
      </c>
      <c r="K77" s="51">
        <f t="shared" si="10"/>
        <v>0.00828704411766301</v>
      </c>
      <c r="L77" s="68"/>
      <c r="M77" s="41">
        <v>139685</v>
      </c>
    </row>
    <row r="78" spans="1:13" ht="15">
      <c r="A78" s="34" t="s">
        <v>81</v>
      </c>
      <c r="B78" s="35">
        <v>1945145</v>
      </c>
      <c r="C78" s="35">
        <v>173708</v>
      </c>
      <c r="D78" s="35">
        <v>1488790</v>
      </c>
      <c r="E78" s="35">
        <v>300000</v>
      </c>
      <c r="F78" s="33">
        <f t="shared" si="7"/>
        <v>3907643</v>
      </c>
      <c r="G78" s="56">
        <v>2529500</v>
      </c>
      <c r="H78" s="54">
        <f t="shared" si="8"/>
        <v>2829500</v>
      </c>
      <c r="I78" s="33">
        <f t="shared" si="9"/>
        <v>28045545</v>
      </c>
      <c r="J78" s="50">
        <f t="shared" si="6"/>
        <v>0.1393320400798059</v>
      </c>
      <c r="K78" s="51">
        <f t="shared" si="10"/>
        <v>0.100889463905943</v>
      </c>
      <c r="L78" s="68"/>
      <c r="M78" s="41">
        <v>169973</v>
      </c>
    </row>
    <row r="79" spans="1:13" ht="15">
      <c r="A79" s="36" t="s">
        <v>77</v>
      </c>
      <c r="B79" s="33">
        <v>888687</v>
      </c>
      <c r="C79" s="33">
        <v>153640</v>
      </c>
      <c r="D79" s="33">
        <v>51060</v>
      </c>
      <c r="E79" s="33">
        <v>175000</v>
      </c>
      <c r="F79" s="33">
        <f t="shared" si="7"/>
        <v>1268387</v>
      </c>
      <c r="G79" s="56">
        <v>0</v>
      </c>
      <c r="H79" s="54">
        <f t="shared" si="8"/>
        <v>175000</v>
      </c>
      <c r="I79" s="33">
        <f t="shared" si="9"/>
        <v>11180565</v>
      </c>
      <c r="J79" s="50">
        <f t="shared" si="6"/>
        <v>0.11344569795891353</v>
      </c>
      <c r="K79" s="51">
        <f t="shared" si="10"/>
        <v>0.0017888183647248597</v>
      </c>
      <c r="L79" s="68">
        <v>155000</v>
      </c>
      <c r="M79" s="41">
        <v>67761</v>
      </c>
    </row>
    <row r="80" spans="1:13" ht="15">
      <c r="A80" s="34" t="s">
        <v>78</v>
      </c>
      <c r="B80" s="35">
        <v>13881</v>
      </c>
      <c r="C80" s="35">
        <v>27198</v>
      </c>
      <c r="D80" s="35">
        <v>17469</v>
      </c>
      <c r="E80" s="35">
        <v>0</v>
      </c>
      <c r="F80" s="33">
        <f t="shared" si="7"/>
        <v>58548</v>
      </c>
      <c r="G80" s="56">
        <v>55000</v>
      </c>
      <c r="H80" s="54">
        <f t="shared" si="8"/>
        <v>55000</v>
      </c>
      <c r="I80" s="33">
        <f t="shared" si="9"/>
        <v>13964445</v>
      </c>
      <c r="J80" s="50">
        <f t="shared" si="6"/>
        <v>0.004192647828109173</v>
      </c>
      <c r="K80" s="51">
        <f t="shared" si="10"/>
        <v>0.003938573999897597</v>
      </c>
      <c r="L80" s="68"/>
      <c r="M80" s="41">
        <v>84633</v>
      </c>
    </row>
    <row r="81" spans="1:13" ht="15">
      <c r="A81" s="39" t="s">
        <v>85</v>
      </c>
      <c r="B81" s="33">
        <v>1580330</v>
      </c>
      <c r="C81" s="33">
        <v>73175</v>
      </c>
      <c r="D81" s="33">
        <v>1904969</v>
      </c>
      <c r="E81" s="33">
        <v>644190</v>
      </c>
      <c r="F81" s="33">
        <f t="shared" si="7"/>
        <v>4202664</v>
      </c>
      <c r="G81" s="56">
        <v>2145500</v>
      </c>
      <c r="H81" s="54">
        <f t="shared" si="8"/>
        <v>2789690</v>
      </c>
      <c r="I81" s="33">
        <f t="shared" si="9"/>
        <v>21664665</v>
      </c>
      <c r="J81" s="50">
        <f t="shared" si="6"/>
        <v>0.19398702910938156</v>
      </c>
      <c r="K81" s="51">
        <f t="shared" si="10"/>
        <v>0.12876681914998456</v>
      </c>
      <c r="L81" s="68"/>
      <c r="M81" s="41">
        <v>131301</v>
      </c>
    </row>
    <row r="82" spans="1:13" ht="15">
      <c r="A82" s="34" t="s">
        <v>79</v>
      </c>
      <c r="B82" s="35">
        <v>202291</v>
      </c>
      <c r="C82" s="35">
        <v>131457</v>
      </c>
      <c r="D82" s="35">
        <v>0</v>
      </c>
      <c r="E82" s="35">
        <v>611490</v>
      </c>
      <c r="F82" s="33">
        <f t="shared" si="7"/>
        <v>945238</v>
      </c>
      <c r="G82" s="56">
        <v>2627500</v>
      </c>
      <c r="H82" s="54">
        <f t="shared" si="8"/>
        <v>3238990</v>
      </c>
      <c r="I82" s="33">
        <f t="shared" si="9"/>
        <v>10729125</v>
      </c>
      <c r="J82" s="50">
        <f t="shared" si="6"/>
        <v>0.08810019456386238</v>
      </c>
      <c r="K82" s="51">
        <f t="shared" si="10"/>
        <v>0.2987186746356297</v>
      </c>
      <c r="L82" s="68">
        <v>34000</v>
      </c>
      <c r="M82" s="41">
        <v>65025</v>
      </c>
    </row>
    <row r="83" spans="1:13" ht="15">
      <c r="A83" s="39" t="s">
        <v>87</v>
      </c>
      <c r="B83" s="33">
        <v>702620</v>
      </c>
      <c r="C83" s="33">
        <v>48185</v>
      </c>
      <c r="D83" s="33">
        <v>25415</v>
      </c>
      <c r="E83" s="33">
        <v>400000</v>
      </c>
      <c r="F83" s="33">
        <f t="shared" si="7"/>
        <v>1176220</v>
      </c>
      <c r="G83" s="56">
        <v>569200</v>
      </c>
      <c r="H83" s="54">
        <f t="shared" si="8"/>
        <v>969200</v>
      </c>
      <c r="I83" s="33">
        <f t="shared" si="9"/>
        <v>8312040</v>
      </c>
      <c r="J83" s="50">
        <f t="shared" si="6"/>
        <v>0.14150798119354574</v>
      </c>
      <c r="K83" s="51">
        <f t="shared" si="10"/>
        <v>0.10517273737854967</v>
      </c>
      <c r="L83" s="68">
        <v>95000</v>
      </c>
      <c r="M83" s="41">
        <v>50376</v>
      </c>
    </row>
    <row r="84" spans="1:13" ht="15">
      <c r="A84" s="34" t="s">
        <v>86</v>
      </c>
      <c r="B84" s="35">
        <v>228980</v>
      </c>
      <c r="C84" s="35">
        <v>34500</v>
      </c>
      <c r="D84" s="35">
        <v>0</v>
      </c>
      <c r="E84" s="35">
        <v>200200</v>
      </c>
      <c r="F84" s="33">
        <f t="shared" si="7"/>
        <v>463680</v>
      </c>
      <c r="G84" s="56">
        <v>863800</v>
      </c>
      <c r="H84" s="54">
        <f t="shared" si="8"/>
        <v>1064000</v>
      </c>
      <c r="I84" s="33">
        <f t="shared" si="9"/>
        <v>16170000</v>
      </c>
      <c r="J84" s="50">
        <f t="shared" si="6"/>
        <v>0.028675324675324677</v>
      </c>
      <c r="K84" s="51">
        <f t="shared" si="10"/>
        <v>0.026561100803957946</v>
      </c>
      <c r="L84" s="68">
        <v>634507</v>
      </c>
      <c r="M84" s="41">
        <v>98000</v>
      </c>
    </row>
    <row r="85" spans="1:13" ht="15">
      <c r="A85" s="36" t="s">
        <v>88</v>
      </c>
      <c r="B85" s="33">
        <v>526470</v>
      </c>
      <c r="C85" s="33">
        <v>37605</v>
      </c>
      <c r="D85" s="33">
        <v>0</v>
      </c>
      <c r="E85" s="33">
        <v>0</v>
      </c>
      <c r="F85" s="33">
        <f t="shared" si="7"/>
        <v>564075</v>
      </c>
      <c r="G85" s="56">
        <v>665050</v>
      </c>
      <c r="H85" s="54">
        <f t="shared" si="8"/>
        <v>665050</v>
      </c>
      <c r="I85" s="33">
        <f t="shared" si="9"/>
        <v>16801455</v>
      </c>
      <c r="J85" s="50">
        <f t="shared" si="6"/>
        <v>0.03357298519681778</v>
      </c>
      <c r="K85" s="51">
        <f t="shared" si="10"/>
        <v>0.037380691136571206</v>
      </c>
      <c r="L85" s="68">
        <v>37000</v>
      </c>
      <c r="M85" s="41">
        <v>101827</v>
      </c>
    </row>
    <row r="86" spans="1:13" ht="15">
      <c r="A86" s="34" t="s">
        <v>89</v>
      </c>
      <c r="B86" s="35">
        <v>86998</v>
      </c>
      <c r="C86" s="35">
        <v>474490</v>
      </c>
      <c r="D86" s="35">
        <v>19550</v>
      </c>
      <c r="E86" s="35">
        <v>0</v>
      </c>
      <c r="F86" s="33">
        <f t="shared" si="7"/>
        <v>581038</v>
      </c>
      <c r="G86" s="56">
        <v>323800</v>
      </c>
      <c r="H86" s="54">
        <f t="shared" si="8"/>
        <v>323800</v>
      </c>
      <c r="I86" s="33">
        <f t="shared" si="9"/>
        <v>14085555</v>
      </c>
      <c r="J86" s="50">
        <f t="shared" si="6"/>
        <v>0.04125062874696808</v>
      </c>
      <c r="K86" s="51">
        <f t="shared" si="10"/>
        <v>0.0016896742797852125</v>
      </c>
      <c r="L86" s="68">
        <v>300000</v>
      </c>
      <c r="M86" s="41">
        <v>85367</v>
      </c>
    </row>
    <row r="87" spans="1:13" ht="15">
      <c r="A87" s="39" t="s">
        <v>175</v>
      </c>
      <c r="B87" s="33">
        <v>2788390</v>
      </c>
      <c r="C87" s="33">
        <v>320045</v>
      </c>
      <c r="D87" s="33">
        <v>87400</v>
      </c>
      <c r="E87" s="33">
        <v>200000</v>
      </c>
      <c r="F87" s="33">
        <f t="shared" si="7"/>
        <v>3395835</v>
      </c>
      <c r="G87" s="56">
        <v>2535900</v>
      </c>
      <c r="H87" s="54">
        <f t="shared" si="8"/>
        <v>2735900</v>
      </c>
      <c r="I87" s="33">
        <f t="shared" si="9"/>
        <v>10766250</v>
      </c>
      <c r="J87" s="50">
        <f t="shared" si="6"/>
        <v>0.31541483803552767</v>
      </c>
      <c r="K87" s="51">
        <f t="shared" si="10"/>
        <v>0.01958899338209683</v>
      </c>
      <c r="L87" s="68">
        <v>2525000</v>
      </c>
      <c r="M87" s="41">
        <v>65250</v>
      </c>
    </row>
    <row r="88" spans="1:13" ht="15">
      <c r="A88" s="34" t="s">
        <v>92</v>
      </c>
      <c r="B88" s="35">
        <v>4384030</v>
      </c>
      <c r="C88" s="35">
        <v>221295</v>
      </c>
      <c r="D88" s="35">
        <v>665275</v>
      </c>
      <c r="E88" s="35">
        <v>0</v>
      </c>
      <c r="F88" s="33">
        <f t="shared" si="7"/>
        <v>5270600</v>
      </c>
      <c r="G88" s="56">
        <v>4540900</v>
      </c>
      <c r="H88" s="54">
        <f t="shared" si="8"/>
        <v>4540900</v>
      </c>
      <c r="I88" s="33">
        <f t="shared" si="9"/>
        <v>36168165</v>
      </c>
      <c r="J88" s="50">
        <f t="shared" si="6"/>
        <v>0.14572483840416012</v>
      </c>
      <c r="K88" s="51">
        <f t="shared" si="10"/>
        <v>0.021867296834108117</v>
      </c>
      <c r="L88" s="68">
        <v>3750000</v>
      </c>
      <c r="M88" s="41">
        <v>219201</v>
      </c>
    </row>
    <row r="89" spans="1:13" ht="15">
      <c r="A89" s="39" t="s">
        <v>93</v>
      </c>
      <c r="B89" s="33">
        <v>474600</v>
      </c>
      <c r="C89" s="33">
        <v>360755</v>
      </c>
      <c r="D89" s="33">
        <v>656765</v>
      </c>
      <c r="E89" s="33">
        <v>450000</v>
      </c>
      <c r="F89" s="33">
        <f t="shared" si="7"/>
        <v>1942120</v>
      </c>
      <c r="G89" s="56">
        <v>1465500</v>
      </c>
      <c r="H89" s="54">
        <f t="shared" si="8"/>
        <v>1915500</v>
      </c>
      <c r="I89" s="33">
        <f t="shared" si="9"/>
        <v>35024880</v>
      </c>
      <c r="J89" s="50">
        <f t="shared" si="6"/>
        <v>0.055449726023329704</v>
      </c>
      <c r="K89" s="51">
        <f t="shared" si="10"/>
        <v>-0.008903956273369103</v>
      </c>
      <c r="L89" s="68">
        <v>2227360</v>
      </c>
      <c r="M89" s="41">
        <v>212272</v>
      </c>
    </row>
    <row r="90" spans="1:13" ht="15">
      <c r="A90" s="34" t="s">
        <v>94</v>
      </c>
      <c r="B90" s="35">
        <v>261278</v>
      </c>
      <c r="C90" s="35">
        <v>271941</v>
      </c>
      <c r="D90" s="35">
        <v>499158</v>
      </c>
      <c r="E90" s="35">
        <v>139520</v>
      </c>
      <c r="F90" s="33">
        <f t="shared" si="7"/>
        <v>1171897</v>
      </c>
      <c r="G90" s="56">
        <v>1125425</v>
      </c>
      <c r="H90" s="54">
        <f t="shared" si="8"/>
        <v>1264945</v>
      </c>
      <c r="I90" s="33">
        <f t="shared" si="9"/>
        <v>14746050</v>
      </c>
      <c r="J90" s="50">
        <f t="shared" si="6"/>
        <v>0.07947192638028489</v>
      </c>
      <c r="K90" s="51">
        <f t="shared" si="10"/>
        <v>0.06631911596664869</v>
      </c>
      <c r="L90" s="68">
        <v>287000</v>
      </c>
      <c r="M90" s="41">
        <v>89370</v>
      </c>
    </row>
    <row r="91" spans="1:13" ht="15">
      <c r="A91" s="36" t="s">
        <v>90</v>
      </c>
      <c r="B91" s="33">
        <v>128420</v>
      </c>
      <c r="C91" s="33">
        <v>337197</v>
      </c>
      <c r="D91" s="33">
        <v>20766</v>
      </c>
      <c r="E91" s="33">
        <v>261200</v>
      </c>
      <c r="F91" s="33">
        <f t="shared" si="7"/>
        <v>747583</v>
      </c>
      <c r="G91" s="56">
        <v>10000</v>
      </c>
      <c r="H91" s="54">
        <f t="shared" si="8"/>
        <v>271200</v>
      </c>
      <c r="I91" s="33">
        <f t="shared" si="9"/>
        <v>14987775</v>
      </c>
      <c r="J91" s="50">
        <f t="shared" si="6"/>
        <v>0.04987951847422316</v>
      </c>
      <c r="K91" s="51">
        <f t="shared" si="10"/>
        <v>-0.006198852064432513</v>
      </c>
      <c r="L91" s="68">
        <v>364107</v>
      </c>
      <c r="M91" s="41">
        <v>90835</v>
      </c>
    </row>
    <row r="92" spans="1:13" ht="15">
      <c r="A92" s="34" t="s">
        <v>91</v>
      </c>
      <c r="B92" s="35">
        <v>204596</v>
      </c>
      <c r="C92" s="35">
        <v>372313</v>
      </c>
      <c r="D92" s="35">
        <v>2645</v>
      </c>
      <c r="E92" s="35">
        <v>144970</v>
      </c>
      <c r="F92" s="33">
        <f t="shared" si="7"/>
        <v>724524</v>
      </c>
      <c r="G92" s="56">
        <v>1266700</v>
      </c>
      <c r="H92" s="54">
        <f t="shared" si="8"/>
        <v>1411670</v>
      </c>
      <c r="I92" s="33">
        <f t="shared" si="9"/>
        <v>9861225</v>
      </c>
      <c r="J92" s="50">
        <f t="shared" si="6"/>
        <v>0.07347200778807907</v>
      </c>
      <c r="K92" s="51">
        <f t="shared" si="10"/>
        <v>0.12642141316114378</v>
      </c>
      <c r="L92" s="68">
        <v>165000</v>
      </c>
      <c r="M92" s="41">
        <v>59765</v>
      </c>
    </row>
    <row r="93" spans="1:13" ht="15">
      <c r="A93" s="36" t="s">
        <v>95</v>
      </c>
      <c r="B93" s="33">
        <v>210270</v>
      </c>
      <c r="C93" s="33">
        <v>293365</v>
      </c>
      <c r="D93" s="33">
        <v>1725</v>
      </c>
      <c r="E93" s="33">
        <v>272500</v>
      </c>
      <c r="F93" s="33">
        <f t="shared" si="7"/>
        <v>777860</v>
      </c>
      <c r="G93" s="56">
        <v>580000</v>
      </c>
      <c r="H93" s="54">
        <f t="shared" si="8"/>
        <v>852500</v>
      </c>
      <c r="I93" s="33">
        <f t="shared" si="9"/>
        <v>6400845</v>
      </c>
      <c r="J93" s="50">
        <f t="shared" si="6"/>
        <v>0.12152457995780244</v>
      </c>
      <c r="K93" s="51">
        <f t="shared" si="10"/>
        <v>0.036807171553130874</v>
      </c>
      <c r="L93" s="68">
        <v>616903</v>
      </c>
      <c r="M93" s="41">
        <v>38793</v>
      </c>
    </row>
    <row r="94" spans="1:13" ht="15">
      <c r="A94" s="34" t="s">
        <v>102</v>
      </c>
      <c r="B94" s="35">
        <v>1343088</v>
      </c>
      <c r="C94" s="35">
        <v>158378</v>
      </c>
      <c r="D94" s="35">
        <v>114943</v>
      </c>
      <c r="E94" s="35">
        <v>219090</v>
      </c>
      <c r="F94" s="33">
        <f t="shared" si="7"/>
        <v>1835499</v>
      </c>
      <c r="G94" s="56">
        <v>842000</v>
      </c>
      <c r="H94" s="54">
        <f t="shared" si="8"/>
        <v>1061090</v>
      </c>
      <c r="I94" s="33">
        <f t="shared" si="9"/>
        <v>22433235</v>
      </c>
      <c r="J94" s="50">
        <f t="shared" si="6"/>
        <v>0.08182052209589923</v>
      </c>
      <c r="K94" s="51">
        <f t="shared" si="10"/>
        <v>-0.035263839566607315</v>
      </c>
      <c r="L94" s="68">
        <v>1852172</v>
      </c>
      <c r="M94" s="41">
        <v>135959</v>
      </c>
    </row>
    <row r="95" spans="1:13" ht="15">
      <c r="A95" s="36" t="s">
        <v>96</v>
      </c>
      <c r="B95" s="33">
        <v>86055</v>
      </c>
      <c r="C95" s="33">
        <v>358110</v>
      </c>
      <c r="D95" s="33">
        <v>19550</v>
      </c>
      <c r="E95" s="33">
        <v>102200</v>
      </c>
      <c r="F95" s="33">
        <f t="shared" si="7"/>
        <v>565915</v>
      </c>
      <c r="G95" s="56">
        <v>85200</v>
      </c>
      <c r="H95" s="54">
        <f t="shared" si="8"/>
        <v>187400</v>
      </c>
      <c r="I95" s="33">
        <f t="shared" si="9"/>
        <v>15580290</v>
      </c>
      <c r="J95" s="50">
        <f t="shared" si="6"/>
        <v>0.03632249463905999</v>
      </c>
      <c r="K95" s="51">
        <f t="shared" si="10"/>
        <v>0.01202801745025285</v>
      </c>
      <c r="L95" s="68"/>
      <c r="M95" s="41">
        <v>94426</v>
      </c>
    </row>
    <row r="96" spans="1:13" ht="15">
      <c r="A96" s="34" t="s">
        <v>97</v>
      </c>
      <c r="B96" s="35">
        <v>203162</v>
      </c>
      <c r="C96" s="35">
        <v>357765</v>
      </c>
      <c r="D96" s="35">
        <v>6440</v>
      </c>
      <c r="E96" s="35">
        <v>556313</v>
      </c>
      <c r="F96" s="33">
        <f t="shared" si="7"/>
        <v>1123680</v>
      </c>
      <c r="G96" s="56">
        <v>1123680</v>
      </c>
      <c r="H96" s="54">
        <f t="shared" si="8"/>
        <v>1679993</v>
      </c>
      <c r="I96" s="33">
        <f t="shared" si="9"/>
        <v>11724735</v>
      </c>
      <c r="J96" s="50">
        <f t="shared" si="6"/>
        <v>0.09583841340550554</v>
      </c>
      <c r="K96" s="51">
        <f t="shared" si="10"/>
        <v>0.14328622352658718</v>
      </c>
      <c r="L96" s="68"/>
      <c r="M96" s="41">
        <v>71059</v>
      </c>
    </row>
    <row r="97" spans="1:13" ht="15">
      <c r="A97" s="36" t="s">
        <v>98</v>
      </c>
      <c r="B97" s="33">
        <v>890852</v>
      </c>
      <c r="C97" s="33">
        <v>77395</v>
      </c>
      <c r="D97" s="33">
        <v>473570</v>
      </c>
      <c r="E97" s="33">
        <v>706320</v>
      </c>
      <c r="F97" s="33">
        <f t="shared" si="7"/>
        <v>2148137</v>
      </c>
      <c r="G97" s="56">
        <v>2043200</v>
      </c>
      <c r="H97" s="54">
        <f t="shared" si="8"/>
        <v>2749520</v>
      </c>
      <c r="I97" s="33">
        <f t="shared" si="9"/>
        <v>17802840</v>
      </c>
      <c r="J97" s="50">
        <f t="shared" si="6"/>
        <v>0.12066260214662379</v>
      </c>
      <c r="K97" s="51">
        <f t="shared" si="10"/>
        <v>0.07608448989037704</v>
      </c>
      <c r="L97" s="68">
        <v>1395000</v>
      </c>
      <c r="M97" s="41">
        <v>107896</v>
      </c>
    </row>
    <row r="98" spans="1:13" ht="15">
      <c r="A98" s="34" t="s">
        <v>99</v>
      </c>
      <c r="B98" s="35">
        <v>475713</v>
      </c>
      <c r="C98" s="35">
        <v>391978</v>
      </c>
      <c r="D98" s="35">
        <v>38180</v>
      </c>
      <c r="E98" s="35">
        <v>100000</v>
      </c>
      <c r="F98" s="33">
        <f t="shared" si="7"/>
        <v>1005871</v>
      </c>
      <c r="G98" s="56">
        <v>474200</v>
      </c>
      <c r="H98" s="54">
        <f t="shared" si="8"/>
        <v>574200</v>
      </c>
      <c r="I98" s="33">
        <f t="shared" si="9"/>
        <v>11744535</v>
      </c>
      <c r="J98" s="50">
        <f t="shared" si="6"/>
        <v>0.08564587699725873</v>
      </c>
      <c r="K98" s="51">
        <f t="shared" si="10"/>
        <v>0.029732977933992277</v>
      </c>
      <c r="L98" s="68">
        <v>225000</v>
      </c>
      <c r="M98" s="41">
        <v>71179</v>
      </c>
    </row>
    <row r="99" spans="1:13" ht="15">
      <c r="A99" s="36" t="s">
        <v>100</v>
      </c>
      <c r="B99" s="33">
        <v>147005</v>
      </c>
      <c r="C99" s="33">
        <v>49910</v>
      </c>
      <c r="D99" s="33">
        <v>316250</v>
      </c>
      <c r="E99" s="33">
        <v>240200</v>
      </c>
      <c r="F99" s="33">
        <f t="shared" si="7"/>
        <v>753365</v>
      </c>
      <c r="G99" s="56">
        <v>61000</v>
      </c>
      <c r="H99" s="54">
        <f t="shared" si="8"/>
        <v>301200</v>
      </c>
      <c r="I99" s="33">
        <f t="shared" si="9"/>
        <v>13213200</v>
      </c>
      <c r="J99" s="50">
        <f aca="true" t="shared" si="11" ref="J99:J130">F99/I99</f>
        <v>0.057016089970635425</v>
      </c>
      <c r="K99" s="51">
        <f t="shared" si="10"/>
        <v>0.015742212333121425</v>
      </c>
      <c r="L99" s="68">
        <v>93195</v>
      </c>
      <c r="M99" s="41">
        <v>80080</v>
      </c>
    </row>
    <row r="100" spans="1:13" ht="15">
      <c r="A100" s="34" t="s">
        <v>103</v>
      </c>
      <c r="B100" s="35">
        <v>0</v>
      </c>
      <c r="C100" s="35">
        <v>0</v>
      </c>
      <c r="D100" s="35">
        <v>0</v>
      </c>
      <c r="E100" s="35">
        <v>0</v>
      </c>
      <c r="F100" s="33">
        <f t="shared" si="7"/>
        <v>0</v>
      </c>
      <c r="G100" s="56">
        <v>0</v>
      </c>
      <c r="H100" s="54">
        <f t="shared" si="8"/>
        <v>0</v>
      </c>
      <c r="I100" s="33">
        <f t="shared" si="9"/>
        <v>12574815</v>
      </c>
      <c r="J100" s="50">
        <f t="shared" si="11"/>
        <v>0</v>
      </c>
      <c r="K100" s="51">
        <f t="shared" si="10"/>
        <v>0</v>
      </c>
      <c r="L100" s="68"/>
      <c r="M100" s="41">
        <v>76211</v>
      </c>
    </row>
    <row r="101" spans="1:13" ht="15">
      <c r="A101" s="36" t="s">
        <v>101</v>
      </c>
      <c r="B101" s="33">
        <v>0</v>
      </c>
      <c r="C101" s="33">
        <v>0</v>
      </c>
      <c r="D101" s="33">
        <v>0</v>
      </c>
      <c r="E101" s="33">
        <v>0</v>
      </c>
      <c r="F101" s="33">
        <f t="shared" si="7"/>
        <v>0</v>
      </c>
      <c r="G101" s="56">
        <v>10000</v>
      </c>
      <c r="H101" s="54">
        <f t="shared" si="8"/>
        <v>10000</v>
      </c>
      <c r="I101" s="33">
        <f t="shared" si="9"/>
        <v>13982100</v>
      </c>
      <c r="J101" s="50">
        <f t="shared" si="11"/>
        <v>0</v>
      </c>
      <c r="K101" s="51">
        <f t="shared" si="10"/>
        <v>0.000715200148761631</v>
      </c>
      <c r="L101" s="68"/>
      <c r="M101" s="41">
        <v>84740</v>
      </c>
    </row>
    <row r="102" spans="1:13" ht="15">
      <c r="A102" s="34" t="s">
        <v>790</v>
      </c>
      <c r="B102" s="35">
        <v>964570</v>
      </c>
      <c r="C102" s="35">
        <v>922588</v>
      </c>
      <c r="D102" s="35">
        <v>2875</v>
      </c>
      <c r="E102" s="35">
        <v>228900</v>
      </c>
      <c r="F102" s="33">
        <f t="shared" si="7"/>
        <v>2118933</v>
      </c>
      <c r="G102" s="56">
        <v>1286000</v>
      </c>
      <c r="H102" s="54">
        <f t="shared" si="8"/>
        <v>1514900</v>
      </c>
      <c r="I102" s="33">
        <f t="shared" si="9"/>
        <v>6514695</v>
      </c>
      <c r="J102" s="50">
        <f t="shared" si="11"/>
        <v>0.32525436724205814</v>
      </c>
      <c r="K102" s="51">
        <f t="shared" si="10"/>
        <v>0.2325358286151539</v>
      </c>
      <c r="L102" s="68"/>
      <c r="M102" s="41">
        <v>39483</v>
      </c>
    </row>
    <row r="103" spans="1:13" ht="15">
      <c r="A103" s="39" t="s">
        <v>108</v>
      </c>
      <c r="B103" s="33">
        <v>1700539</v>
      </c>
      <c r="C103" s="33">
        <v>68977</v>
      </c>
      <c r="D103" s="33">
        <v>42256</v>
      </c>
      <c r="E103" s="33">
        <v>250000</v>
      </c>
      <c r="F103" s="33">
        <f t="shared" si="7"/>
        <v>2061772</v>
      </c>
      <c r="G103" s="56">
        <v>115000</v>
      </c>
      <c r="H103" s="54">
        <f t="shared" si="8"/>
        <v>365000</v>
      </c>
      <c r="I103" s="33">
        <f t="shared" si="9"/>
        <v>12672660</v>
      </c>
      <c r="J103" s="50">
        <f t="shared" si="11"/>
        <v>0.1626944935001807</v>
      </c>
      <c r="K103" s="51">
        <f t="shared" si="10"/>
        <v>0.02288390913983331</v>
      </c>
      <c r="L103" s="68">
        <v>75000</v>
      </c>
      <c r="M103" s="41">
        <v>76804</v>
      </c>
    </row>
    <row r="104" spans="1:13" ht="15">
      <c r="A104" s="34" t="s">
        <v>104</v>
      </c>
      <c r="B104" s="35">
        <v>0</v>
      </c>
      <c r="C104" s="35">
        <v>0</v>
      </c>
      <c r="D104" s="35">
        <v>0</v>
      </c>
      <c r="E104" s="35">
        <v>0</v>
      </c>
      <c r="F104" s="33">
        <f t="shared" si="7"/>
        <v>0</v>
      </c>
      <c r="G104" s="56">
        <v>0</v>
      </c>
      <c r="H104" s="54">
        <f t="shared" si="8"/>
        <v>0</v>
      </c>
      <c r="I104" s="33">
        <f t="shared" si="9"/>
        <v>24026310</v>
      </c>
      <c r="J104" s="50">
        <f t="shared" si="11"/>
        <v>0</v>
      </c>
      <c r="K104" s="51">
        <f t="shared" si="10"/>
        <v>0</v>
      </c>
      <c r="L104" s="68"/>
      <c r="M104" s="41">
        <v>145614</v>
      </c>
    </row>
    <row r="105" spans="1:13" ht="15">
      <c r="A105" s="39" t="s">
        <v>109</v>
      </c>
      <c r="B105" s="33">
        <v>160472</v>
      </c>
      <c r="C105" s="33">
        <v>20125</v>
      </c>
      <c r="D105" s="33">
        <v>540500</v>
      </c>
      <c r="E105" s="33">
        <v>105730</v>
      </c>
      <c r="F105" s="33">
        <f t="shared" si="7"/>
        <v>826827</v>
      </c>
      <c r="G105" s="56">
        <v>458300</v>
      </c>
      <c r="H105" s="54">
        <f t="shared" si="8"/>
        <v>564030</v>
      </c>
      <c r="I105" s="33">
        <f t="shared" si="9"/>
        <v>10830600</v>
      </c>
      <c r="J105" s="50">
        <f t="shared" si="11"/>
        <v>0.07634175391945044</v>
      </c>
      <c r="K105" s="51">
        <f t="shared" si="10"/>
        <v>0.02576311561686333</v>
      </c>
      <c r="L105" s="68">
        <v>285000</v>
      </c>
      <c r="M105" s="41">
        <v>65640</v>
      </c>
    </row>
    <row r="106" spans="1:13" ht="15">
      <c r="A106" s="34" t="s">
        <v>105</v>
      </c>
      <c r="B106" s="35">
        <v>255751</v>
      </c>
      <c r="C106" s="35">
        <v>491740</v>
      </c>
      <c r="D106" s="35">
        <v>646185</v>
      </c>
      <c r="E106" s="35">
        <v>353562</v>
      </c>
      <c r="F106" s="33">
        <f t="shared" si="7"/>
        <v>1747238</v>
      </c>
      <c r="G106" s="56">
        <v>903500</v>
      </c>
      <c r="H106" s="54">
        <f t="shared" si="8"/>
        <v>1257062</v>
      </c>
      <c r="I106" s="33">
        <f t="shared" si="9"/>
        <v>46200000</v>
      </c>
      <c r="J106" s="50">
        <f t="shared" si="11"/>
        <v>0.03781900432900433</v>
      </c>
      <c r="K106" s="51">
        <f t="shared" si="10"/>
        <v>0.025044632034632034</v>
      </c>
      <c r="L106" s="68">
        <v>100000</v>
      </c>
      <c r="M106" s="41">
        <v>280000</v>
      </c>
    </row>
    <row r="107" spans="1:13" ht="15">
      <c r="A107" s="39" t="s">
        <v>106</v>
      </c>
      <c r="B107" s="33">
        <v>11586</v>
      </c>
      <c r="C107" s="33">
        <v>31165</v>
      </c>
      <c r="D107" s="33">
        <v>4600</v>
      </c>
      <c r="E107" s="33">
        <v>0</v>
      </c>
      <c r="F107" s="33">
        <f t="shared" si="7"/>
        <v>47351</v>
      </c>
      <c r="G107" s="56">
        <v>12500</v>
      </c>
      <c r="H107" s="54">
        <f t="shared" si="8"/>
        <v>12500</v>
      </c>
      <c r="I107" s="33">
        <f t="shared" si="9"/>
        <v>19408950</v>
      </c>
      <c r="J107" s="50">
        <f t="shared" si="11"/>
        <v>0.0024396476883087443</v>
      </c>
      <c r="K107" s="51">
        <f t="shared" si="10"/>
        <v>-0.0016744852245999912</v>
      </c>
      <c r="L107" s="68">
        <v>45000</v>
      </c>
      <c r="M107" s="41">
        <v>117630</v>
      </c>
    </row>
    <row r="108" spans="1:13" ht="15">
      <c r="A108" s="34" t="s">
        <v>110</v>
      </c>
      <c r="B108" s="35">
        <v>739858</v>
      </c>
      <c r="C108" s="35">
        <v>90390</v>
      </c>
      <c r="D108" s="35">
        <v>1898</v>
      </c>
      <c r="E108" s="35">
        <v>117720</v>
      </c>
      <c r="F108" s="33">
        <f t="shared" si="7"/>
        <v>949866</v>
      </c>
      <c r="G108" s="56">
        <v>517200</v>
      </c>
      <c r="H108" s="54">
        <f t="shared" si="8"/>
        <v>634920</v>
      </c>
      <c r="I108" s="33">
        <f t="shared" si="9"/>
        <v>8229210</v>
      </c>
      <c r="J108" s="50">
        <f t="shared" si="11"/>
        <v>0.11542614661674692</v>
      </c>
      <c r="K108" s="51">
        <f t="shared" si="10"/>
        <v>-0.020726898450762588</v>
      </c>
      <c r="L108" s="68">
        <v>805486</v>
      </c>
      <c r="M108" s="41">
        <v>49874</v>
      </c>
    </row>
    <row r="109" spans="1:13" ht="15">
      <c r="A109" s="39" t="s">
        <v>111</v>
      </c>
      <c r="B109" s="33">
        <v>821910</v>
      </c>
      <c r="C109" s="33">
        <v>25507</v>
      </c>
      <c r="D109" s="33">
        <v>22425</v>
      </c>
      <c r="E109" s="33">
        <v>563530</v>
      </c>
      <c r="F109" s="33">
        <f t="shared" si="7"/>
        <v>1433372</v>
      </c>
      <c r="G109" s="56">
        <v>1265000</v>
      </c>
      <c r="H109" s="54">
        <f t="shared" si="8"/>
        <v>1828530</v>
      </c>
      <c r="I109" s="33">
        <f t="shared" si="9"/>
        <v>8580000</v>
      </c>
      <c r="J109" s="50">
        <f t="shared" si="11"/>
        <v>0.16705967365967367</v>
      </c>
      <c r="K109" s="51">
        <f t="shared" si="10"/>
        <v>0.1687097902097902</v>
      </c>
      <c r="L109" s="68">
        <v>381000</v>
      </c>
      <c r="M109" s="41">
        <v>52000</v>
      </c>
    </row>
    <row r="110" spans="1:13" ht="15">
      <c r="A110" s="34" t="s">
        <v>114</v>
      </c>
      <c r="B110" s="35">
        <v>1035833</v>
      </c>
      <c r="C110" s="35">
        <v>432486</v>
      </c>
      <c r="D110" s="35">
        <v>50715</v>
      </c>
      <c r="E110" s="35">
        <v>600962</v>
      </c>
      <c r="F110" s="33">
        <f t="shared" si="7"/>
        <v>2119996</v>
      </c>
      <c r="G110" s="56">
        <v>223000</v>
      </c>
      <c r="H110" s="54">
        <f t="shared" si="8"/>
        <v>823962</v>
      </c>
      <c r="I110" s="33">
        <f t="shared" si="9"/>
        <v>48488220</v>
      </c>
      <c r="J110" s="50">
        <f t="shared" si="11"/>
        <v>0.043721877189964904</v>
      </c>
      <c r="K110" s="51">
        <f t="shared" si="10"/>
        <v>0.01699303459685672</v>
      </c>
      <c r="L110" s="68"/>
      <c r="M110" s="41">
        <v>293868</v>
      </c>
    </row>
    <row r="111" spans="1:13" ht="15">
      <c r="A111" s="39" t="s">
        <v>112</v>
      </c>
      <c r="B111" s="33">
        <v>1885195</v>
      </c>
      <c r="C111" s="33">
        <v>442417</v>
      </c>
      <c r="D111" s="33">
        <v>74256</v>
      </c>
      <c r="E111" s="33">
        <v>125000</v>
      </c>
      <c r="F111" s="33">
        <f t="shared" si="7"/>
        <v>2526868</v>
      </c>
      <c r="G111" s="56">
        <v>1500000</v>
      </c>
      <c r="H111" s="54">
        <f t="shared" si="8"/>
        <v>1625000</v>
      </c>
      <c r="I111" s="33">
        <f t="shared" si="9"/>
        <v>14936790</v>
      </c>
      <c r="J111" s="50">
        <f t="shared" si="11"/>
        <v>0.16917075221650701</v>
      </c>
      <c r="K111" s="51">
        <f t="shared" si="10"/>
        <v>0.06529307836556583</v>
      </c>
      <c r="L111" s="68">
        <v>649731</v>
      </c>
      <c r="M111" s="41">
        <v>90526</v>
      </c>
    </row>
    <row r="112" spans="1:13" ht="15">
      <c r="A112" s="34" t="s">
        <v>113</v>
      </c>
      <c r="B112" s="35">
        <v>39946</v>
      </c>
      <c r="C112" s="35">
        <v>11811</v>
      </c>
      <c r="D112" s="35">
        <v>0</v>
      </c>
      <c r="E112" s="35">
        <v>208190</v>
      </c>
      <c r="F112" s="33">
        <f t="shared" si="7"/>
        <v>259947</v>
      </c>
      <c r="G112" s="56">
        <v>393150</v>
      </c>
      <c r="H112" s="54">
        <f t="shared" si="8"/>
        <v>601340</v>
      </c>
      <c r="I112" s="33">
        <f t="shared" si="9"/>
        <v>13860660</v>
      </c>
      <c r="J112" s="50">
        <f t="shared" si="11"/>
        <v>0.018754301743207035</v>
      </c>
      <c r="K112" s="51">
        <f t="shared" si="10"/>
        <v>0.014106182533876454</v>
      </c>
      <c r="L112" s="68">
        <v>405819</v>
      </c>
      <c r="M112" s="41">
        <v>84004</v>
      </c>
    </row>
    <row r="113" spans="1:13" ht="15">
      <c r="A113" s="36" t="s">
        <v>115</v>
      </c>
      <c r="B113" s="33">
        <v>1450089</v>
      </c>
      <c r="C113" s="33">
        <v>182758</v>
      </c>
      <c r="D113" s="33">
        <v>837757</v>
      </c>
      <c r="E113" s="33">
        <v>0</v>
      </c>
      <c r="F113" s="33">
        <f t="shared" si="7"/>
        <v>2470604</v>
      </c>
      <c r="G113" s="56">
        <v>2879020</v>
      </c>
      <c r="H113" s="54">
        <f t="shared" si="8"/>
        <v>2879020</v>
      </c>
      <c r="I113" s="33">
        <f t="shared" si="9"/>
        <v>25235100</v>
      </c>
      <c r="J113" s="50">
        <f t="shared" si="11"/>
        <v>0.09790347571438195</v>
      </c>
      <c r="K113" s="51">
        <f t="shared" si="10"/>
        <v>0.09784070600076877</v>
      </c>
      <c r="L113" s="68">
        <v>410000</v>
      </c>
      <c r="M113" s="41">
        <v>152940</v>
      </c>
    </row>
    <row r="114" spans="1:13" ht="15">
      <c r="A114" s="34" t="s">
        <v>117</v>
      </c>
      <c r="B114" s="35">
        <v>724470</v>
      </c>
      <c r="C114" s="35">
        <v>105915</v>
      </c>
      <c r="D114" s="35">
        <v>2760</v>
      </c>
      <c r="E114" s="35">
        <v>122080</v>
      </c>
      <c r="F114" s="33">
        <f t="shared" si="7"/>
        <v>955225</v>
      </c>
      <c r="G114" s="56">
        <v>1230800</v>
      </c>
      <c r="H114" s="54">
        <f t="shared" si="8"/>
        <v>1352880</v>
      </c>
      <c r="I114" s="33">
        <f t="shared" si="9"/>
        <v>9845220</v>
      </c>
      <c r="J114" s="50">
        <f t="shared" si="11"/>
        <v>0.09702424120537682</v>
      </c>
      <c r="K114" s="51">
        <f t="shared" si="10"/>
        <v>0.12827341593179228</v>
      </c>
      <c r="L114" s="68">
        <v>90000</v>
      </c>
      <c r="M114" s="41">
        <v>59668</v>
      </c>
    </row>
    <row r="115" spans="1:13" ht="15">
      <c r="A115" s="36" t="s">
        <v>118</v>
      </c>
      <c r="B115" s="33">
        <v>263259</v>
      </c>
      <c r="C115" s="33">
        <v>218960</v>
      </c>
      <c r="D115" s="33">
        <v>428605</v>
      </c>
      <c r="E115" s="33">
        <v>475493</v>
      </c>
      <c r="F115" s="33">
        <f t="shared" si="7"/>
        <v>1386317</v>
      </c>
      <c r="G115" s="56">
        <v>523850</v>
      </c>
      <c r="H115" s="54">
        <f t="shared" si="8"/>
        <v>999343</v>
      </c>
      <c r="I115" s="33">
        <f t="shared" si="9"/>
        <v>10541520</v>
      </c>
      <c r="J115" s="50">
        <f t="shared" si="11"/>
        <v>0.13151016172240815</v>
      </c>
      <c r="K115" s="51">
        <f t="shared" si="10"/>
        <v>0.09480065493401331</v>
      </c>
      <c r="L115" s="68"/>
      <c r="M115" s="41">
        <v>63888</v>
      </c>
    </row>
    <row r="116" spans="1:13" ht="15">
      <c r="A116" s="34" t="s">
        <v>116</v>
      </c>
      <c r="B116" s="35">
        <v>4421767</v>
      </c>
      <c r="C116" s="35">
        <v>179918</v>
      </c>
      <c r="D116" s="35">
        <v>345230</v>
      </c>
      <c r="E116" s="35">
        <v>600200</v>
      </c>
      <c r="F116" s="33">
        <f t="shared" si="7"/>
        <v>5547115</v>
      </c>
      <c r="G116" s="56">
        <v>4808000</v>
      </c>
      <c r="H116" s="54">
        <f t="shared" si="8"/>
        <v>5408200</v>
      </c>
      <c r="I116" s="33">
        <f t="shared" si="9"/>
        <v>29360100</v>
      </c>
      <c r="J116" s="50">
        <f t="shared" si="11"/>
        <v>0.18893379109744177</v>
      </c>
      <c r="K116" s="51">
        <f t="shared" si="10"/>
        <v>0.08202288139345575</v>
      </c>
      <c r="L116" s="68">
        <v>3000000</v>
      </c>
      <c r="M116" s="41">
        <v>177940</v>
      </c>
    </row>
    <row r="117" spans="1:13" ht="15">
      <c r="A117" s="36" t="s">
        <v>119</v>
      </c>
      <c r="B117" s="33">
        <v>521323</v>
      </c>
      <c r="C117" s="33">
        <v>416760</v>
      </c>
      <c r="D117" s="33">
        <v>10868</v>
      </c>
      <c r="E117" s="33">
        <v>194000</v>
      </c>
      <c r="F117" s="33">
        <f t="shared" si="7"/>
        <v>1142951</v>
      </c>
      <c r="G117" s="56">
        <v>434500</v>
      </c>
      <c r="H117" s="54">
        <f t="shared" si="8"/>
        <v>628500</v>
      </c>
      <c r="I117" s="33">
        <f t="shared" si="9"/>
        <v>8909505</v>
      </c>
      <c r="J117" s="50">
        <f t="shared" si="11"/>
        <v>0.1282844557582043</v>
      </c>
      <c r="K117" s="51">
        <f t="shared" si="10"/>
        <v>-0.008216730334625773</v>
      </c>
      <c r="L117" s="68">
        <v>701707</v>
      </c>
      <c r="M117" s="41">
        <v>53997</v>
      </c>
    </row>
    <row r="118" spans="1:13" ht="15">
      <c r="A118" s="34" t="s">
        <v>174</v>
      </c>
      <c r="B118" s="35">
        <v>3352448</v>
      </c>
      <c r="C118" s="35">
        <v>1403748</v>
      </c>
      <c r="D118" s="35">
        <v>305728</v>
      </c>
      <c r="E118" s="35">
        <v>1200000</v>
      </c>
      <c r="F118" s="33">
        <f t="shared" si="7"/>
        <v>6261924</v>
      </c>
      <c r="G118" s="56">
        <v>1698000</v>
      </c>
      <c r="H118" s="54">
        <f t="shared" si="8"/>
        <v>2898000</v>
      </c>
      <c r="I118" s="33">
        <f t="shared" si="9"/>
        <v>27305190</v>
      </c>
      <c r="J118" s="50">
        <f t="shared" si="11"/>
        <v>0.2293309074208969</v>
      </c>
      <c r="K118" s="51">
        <f t="shared" si="10"/>
        <v>0.09844282350717941</v>
      </c>
      <c r="L118" s="68">
        <v>210000</v>
      </c>
      <c r="M118" s="41">
        <v>165486</v>
      </c>
    </row>
    <row r="119" spans="1:13" ht="15">
      <c r="A119" s="39" t="s">
        <v>137</v>
      </c>
      <c r="B119" s="33">
        <v>1141095</v>
      </c>
      <c r="C119" s="33">
        <v>227815</v>
      </c>
      <c r="D119" s="33">
        <v>674130</v>
      </c>
      <c r="E119" s="33">
        <v>213565</v>
      </c>
      <c r="F119" s="33">
        <f t="shared" si="7"/>
        <v>2256605</v>
      </c>
      <c r="G119" s="56">
        <v>482500</v>
      </c>
      <c r="H119" s="54">
        <f t="shared" si="8"/>
        <v>696065</v>
      </c>
      <c r="I119" s="33">
        <f t="shared" si="9"/>
        <v>11297550</v>
      </c>
      <c r="J119" s="50">
        <f t="shared" si="11"/>
        <v>0.19974286460338747</v>
      </c>
      <c r="K119" s="51">
        <f t="shared" si="10"/>
        <v>-0.006986913091776536</v>
      </c>
      <c r="L119" s="68">
        <v>775000</v>
      </c>
      <c r="M119" s="41">
        <v>68470</v>
      </c>
    </row>
    <row r="120" spans="1:13" ht="15">
      <c r="A120" s="34" t="s">
        <v>138</v>
      </c>
      <c r="B120" s="35">
        <v>490215</v>
      </c>
      <c r="C120" s="35">
        <v>70725</v>
      </c>
      <c r="D120" s="35">
        <v>48070</v>
      </c>
      <c r="E120" s="35">
        <v>170000</v>
      </c>
      <c r="F120" s="33">
        <f t="shared" si="7"/>
        <v>779010</v>
      </c>
      <c r="G120" s="56">
        <v>111500</v>
      </c>
      <c r="H120" s="54">
        <f t="shared" si="8"/>
        <v>281500</v>
      </c>
      <c r="I120" s="33">
        <f t="shared" si="9"/>
        <v>8950095</v>
      </c>
      <c r="J120" s="50">
        <f t="shared" si="11"/>
        <v>0.08703929958285359</v>
      </c>
      <c r="K120" s="51">
        <f t="shared" si="10"/>
        <v>-0.03759758974625409</v>
      </c>
      <c r="L120" s="68">
        <v>618002</v>
      </c>
      <c r="M120" s="41">
        <v>54243</v>
      </c>
    </row>
    <row r="121" spans="1:13" ht="15">
      <c r="A121" s="36" t="s">
        <v>120</v>
      </c>
      <c r="B121" s="33">
        <v>303248</v>
      </c>
      <c r="C121" s="33">
        <v>77510</v>
      </c>
      <c r="D121" s="33">
        <v>678098</v>
      </c>
      <c r="E121" s="33">
        <v>700000</v>
      </c>
      <c r="F121" s="33">
        <f t="shared" si="7"/>
        <v>1758856</v>
      </c>
      <c r="G121" s="56">
        <v>859150</v>
      </c>
      <c r="H121" s="54">
        <f t="shared" si="8"/>
        <v>1559150</v>
      </c>
      <c r="I121" s="33">
        <f t="shared" si="9"/>
        <v>24065250</v>
      </c>
      <c r="J121" s="50">
        <f t="shared" si="11"/>
        <v>0.07308696149011541</v>
      </c>
      <c r="K121" s="51">
        <f t="shared" si="10"/>
        <v>0.061256375894702945</v>
      </c>
      <c r="L121" s="68">
        <v>85000</v>
      </c>
      <c r="M121" s="41">
        <v>145850</v>
      </c>
    </row>
    <row r="122" spans="1:13" ht="15">
      <c r="A122" s="34" t="s">
        <v>130</v>
      </c>
      <c r="B122" s="35">
        <v>173491</v>
      </c>
      <c r="C122" s="35">
        <v>84928</v>
      </c>
      <c r="D122" s="35">
        <v>37145</v>
      </c>
      <c r="E122" s="35">
        <v>200000</v>
      </c>
      <c r="F122" s="33">
        <f t="shared" si="7"/>
        <v>495564</v>
      </c>
      <c r="G122" s="56">
        <v>734000</v>
      </c>
      <c r="H122" s="54">
        <f t="shared" si="8"/>
        <v>934000</v>
      </c>
      <c r="I122" s="33">
        <f t="shared" si="9"/>
        <v>22805310</v>
      </c>
      <c r="J122" s="50">
        <f t="shared" si="11"/>
        <v>0.021730202308146655</v>
      </c>
      <c r="K122" s="51">
        <f t="shared" si="10"/>
        <v>0.022889406019913783</v>
      </c>
      <c r="L122" s="68">
        <v>412000</v>
      </c>
      <c r="M122" s="41">
        <v>138214</v>
      </c>
    </row>
    <row r="123" spans="1:13" ht="15">
      <c r="A123" s="39" t="s">
        <v>139</v>
      </c>
      <c r="B123" s="41">
        <v>311020</v>
      </c>
      <c r="C123" s="33">
        <v>433493</v>
      </c>
      <c r="D123" s="33">
        <v>31510</v>
      </c>
      <c r="E123" s="33">
        <v>577700</v>
      </c>
      <c r="F123" s="33">
        <f t="shared" si="7"/>
        <v>1353723</v>
      </c>
      <c r="G123" s="56">
        <v>773500</v>
      </c>
      <c r="H123" s="54">
        <f t="shared" si="8"/>
        <v>1351200</v>
      </c>
      <c r="I123" s="33">
        <f t="shared" si="9"/>
        <v>11155485</v>
      </c>
      <c r="J123" s="50">
        <f t="shared" si="11"/>
        <v>0.12135043882000648</v>
      </c>
      <c r="K123" s="51">
        <f t="shared" si="10"/>
        <v>0.049410671073467444</v>
      </c>
      <c r="L123" s="68">
        <v>800000</v>
      </c>
      <c r="M123" s="41">
        <v>67609</v>
      </c>
    </row>
    <row r="124" spans="1:13" ht="15">
      <c r="A124" s="34" t="s">
        <v>140</v>
      </c>
      <c r="B124" s="35">
        <v>443220</v>
      </c>
      <c r="C124" s="35">
        <v>81305</v>
      </c>
      <c r="D124" s="35">
        <v>219995</v>
      </c>
      <c r="E124" s="35">
        <v>250000</v>
      </c>
      <c r="F124" s="33">
        <f t="shared" si="7"/>
        <v>994520</v>
      </c>
      <c r="G124" s="56">
        <v>220500</v>
      </c>
      <c r="H124" s="54">
        <f t="shared" si="8"/>
        <v>470500</v>
      </c>
      <c r="I124" s="33">
        <f t="shared" si="9"/>
        <v>6960360</v>
      </c>
      <c r="J124" s="50">
        <f t="shared" si="11"/>
        <v>0.1428834140762834</v>
      </c>
      <c r="K124" s="51">
        <f t="shared" si="10"/>
        <v>0.06759707831204133</v>
      </c>
      <c r="L124" s="68"/>
      <c r="M124" s="41">
        <v>42184</v>
      </c>
    </row>
    <row r="125" spans="1:13" ht="15">
      <c r="A125" s="36" t="s">
        <v>121</v>
      </c>
      <c r="B125" s="33">
        <v>834990</v>
      </c>
      <c r="C125" s="33">
        <v>720590</v>
      </c>
      <c r="D125" s="33">
        <v>29325</v>
      </c>
      <c r="E125" s="33">
        <v>525000</v>
      </c>
      <c r="F125" s="33">
        <f t="shared" si="7"/>
        <v>2109905</v>
      </c>
      <c r="G125" s="56">
        <v>1265500</v>
      </c>
      <c r="H125" s="54">
        <f t="shared" si="8"/>
        <v>1790500</v>
      </c>
      <c r="I125" s="33">
        <f t="shared" si="9"/>
        <v>34650000</v>
      </c>
      <c r="J125" s="50">
        <f t="shared" si="11"/>
        <v>0.06089191919191919</v>
      </c>
      <c r="K125" s="51">
        <f t="shared" si="10"/>
        <v>0.04734487734487734</v>
      </c>
      <c r="L125" s="68">
        <v>150000</v>
      </c>
      <c r="M125" s="41">
        <v>210000</v>
      </c>
    </row>
    <row r="126" spans="1:13" ht="15">
      <c r="A126" s="34" t="s">
        <v>131</v>
      </c>
      <c r="B126" s="35">
        <v>1150</v>
      </c>
      <c r="C126" s="35">
        <v>1725</v>
      </c>
      <c r="D126" s="35">
        <v>3565</v>
      </c>
      <c r="E126" s="35">
        <v>0</v>
      </c>
      <c r="F126" s="33">
        <f t="shared" si="7"/>
        <v>6440</v>
      </c>
      <c r="G126" s="56">
        <v>1700</v>
      </c>
      <c r="H126" s="54">
        <f t="shared" si="8"/>
        <v>1700</v>
      </c>
      <c r="I126" s="33">
        <f t="shared" si="9"/>
        <v>23595000</v>
      </c>
      <c r="J126" s="50">
        <f t="shared" si="11"/>
        <v>0.0002729391820300911</v>
      </c>
      <c r="K126" s="51">
        <f t="shared" si="10"/>
        <v>7.204916295825387E-05</v>
      </c>
      <c r="L126" s="68"/>
      <c r="M126" s="41">
        <v>143000</v>
      </c>
    </row>
    <row r="127" spans="1:13" ht="15">
      <c r="A127" s="39" t="s">
        <v>141</v>
      </c>
      <c r="B127" s="33">
        <v>90413</v>
      </c>
      <c r="C127" s="33">
        <v>387550</v>
      </c>
      <c r="D127" s="33">
        <v>9545</v>
      </c>
      <c r="E127" s="33">
        <v>27250</v>
      </c>
      <c r="F127" s="33">
        <f t="shared" si="7"/>
        <v>514758</v>
      </c>
      <c r="G127" s="56">
        <v>11000</v>
      </c>
      <c r="H127" s="54">
        <f t="shared" si="8"/>
        <v>38250</v>
      </c>
      <c r="I127" s="33">
        <f t="shared" si="9"/>
        <v>11454630</v>
      </c>
      <c r="J127" s="50">
        <f t="shared" si="11"/>
        <v>0.04493885878461373</v>
      </c>
      <c r="K127" s="51">
        <f t="shared" si="10"/>
        <v>0.0028154554097338806</v>
      </c>
      <c r="L127" s="68">
        <v>6000</v>
      </c>
      <c r="M127" s="41">
        <v>69422</v>
      </c>
    </row>
    <row r="128" spans="1:13" ht="15">
      <c r="A128" s="34" t="s">
        <v>132</v>
      </c>
      <c r="B128" s="35">
        <v>874514</v>
      </c>
      <c r="C128" s="35">
        <v>324990</v>
      </c>
      <c r="D128" s="35">
        <v>110400</v>
      </c>
      <c r="E128" s="35">
        <v>244160</v>
      </c>
      <c r="F128" s="33">
        <f t="shared" si="7"/>
        <v>1554064</v>
      </c>
      <c r="G128" s="56">
        <v>1374000</v>
      </c>
      <c r="H128" s="54">
        <f t="shared" si="8"/>
        <v>1618160</v>
      </c>
      <c r="I128" s="33">
        <f t="shared" si="9"/>
        <v>24890250</v>
      </c>
      <c r="J128" s="50">
        <f t="shared" si="11"/>
        <v>0.062436656923895904</v>
      </c>
      <c r="K128" s="51">
        <f t="shared" si="10"/>
        <v>-0.01716575767619851</v>
      </c>
      <c r="L128" s="68">
        <v>2045420</v>
      </c>
      <c r="M128" s="41">
        <v>150850</v>
      </c>
    </row>
    <row r="129" spans="1:13" ht="15">
      <c r="A129" s="39" t="s">
        <v>142</v>
      </c>
      <c r="B129" s="33">
        <v>12249</v>
      </c>
      <c r="C129" s="33">
        <v>12650</v>
      </c>
      <c r="D129" s="33">
        <v>0</v>
      </c>
      <c r="E129" s="33">
        <v>0</v>
      </c>
      <c r="F129" s="33">
        <f t="shared" si="7"/>
        <v>24899</v>
      </c>
      <c r="G129" s="56">
        <v>11500</v>
      </c>
      <c r="H129" s="54">
        <f t="shared" si="8"/>
        <v>11500</v>
      </c>
      <c r="I129" s="33">
        <f t="shared" si="9"/>
        <v>13447500</v>
      </c>
      <c r="J129" s="50">
        <f t="shared" si="11"/>
        <v>0.001851570923963562</v>
      </c>
      <c r="K129" s="51">
        <f t="shared" si="10"/>
        <v>0.0008551775422941067</v>
      </c>
      <c r="L129" s="68"/>
      <c r="M129" s="41">
        <v>81500</v>
      </c>
    </row>
    <row r="130" spans="1:13" ht="15">
      <c r="A130" s="34" t="s">
        <v>143</v>
      </c>
      <c r="B130" s="35">
        <v>53602</v>
      </c>
      <c r="C130" s="35">
        <v>58650</v>
      </c>
      <c r="D130" s="35">
        <v>23000</v>
      </c>
      <c r="E130" s="35">
        <v>248520</v>
      </c>
      <c r="F130" s="33">
        <f t="shared" si="7"/>
        <v>383772</v>
      </c>
      <c r="G130" s="56">
        <v>476000</v>
      </c>
      <c r="H130" s="54">
        <f t="shared" si="8"/>
        <v>724520</v>
      </c>
      <c r="I130" s="33">
        <f t="shared" si="9"/>
        <v>20127690</v>
      </c>
      <c r="J130" s="50">
        <f t="shared" si="11"/>
        <v>0.019066867583910522</v>
      </c>
      <c r="K130" s="51">
        <f t="shared" si="10"/>
        <v>0.01210774808236812</v>
      </c>
      <c r="L130" s="68">
        <v>480819</v>
      </c>
      <c r="M130" s="41">
        <v>121986</v>
      </c>
    </row>
    <row r="131" spans="1:13" ht="15">
      <c r="A131" s="39" t="s">
        <v>144</v>
      </c>
      <c r="B131" s="33">
        <v>1038642</v>
      </c>
      <c r="C131" s="33">
        <v>39136</v>
      </c>
      <c r="D131" s="33">
        <v>268486</v>
      </c>
      <c r="E131" s="33">
        <v>50000</v>
      </c>
      <c r="F131" s="33">
        <f t="shared" si="7"/>
        <v>1396264</v>
      </c>
      <c r="G131" s="56">
        <v>487000</v>
      </c>
      <c r="H131" s="54">
        <f t="shared" si="8"/>
        <v>537000</v>
      </c>
      <c r="I131" s="33">
        <f t="shared" si="9"/>
        <v>9693750</v>
      </c>
      <c r="J131" s="50">
        <f aca="true" t="shared" si="12" ref="J131:J162">F131/I131</f>
        <v>0.14403754996776275</v>
      </c>
      <c r="K131" s="51">
        <f t="shared" si="10"/>
        <v>-0.07071711154094133</v>
      </c>
      <c r="L131" s="68">
        <v>1222514</v>
      </c>
      <c r="M131" s="41">
        <v>58750</v>
      </c>
    </row>
    <row r="132" spans="1:13" ht="15">
      <c r="A132" s="34" t="s">
        <v>145</v>
      </c>
      <c r="B132" s="35">
        <v>532710</v>
      </c>
      <c r="C132" s="35">
        <v>1429795</v>
      </c>
      <c r="D132" s="35">
        <v>0</v>
      </c>
      <c r="E132" s="35">
        <v>427280</v>
      </c>
      <c r="F132" s="33">
        <f aca="true" t="shared" si="13" ref="F132:F170">SUM(B132:E132)</f>
        <v>2389785</v>
      </c>
      <c r="G132" s="56">
        <v>916300</v>
      </c>
      <c r="H132" s="54">
        <f aca="true" t="shared" si="14" ref="H132:H181">G132+E132</f>
        <v>1343580</v>
      </c>
      <c r="I132" s="33">
        <f aca="true" t="shared" si="15" ref="I132:I181">165*M132</f>
        <v>8475060</v>
      </c>
      <c r="J132" s="50">
        <f t="shared" si="12"/>
        <v>0.2819785346652413</v>
      </c>
      <c r="K132" s="51">
        <f aca="true" t="shared" si="16" ref="K132:K181">(H132-L132)/I132</f>
        <v>0.14201433382182546</v>
      </c>
      <c r="L132" s="68">
        <v>140000</v>
      </c>
      <c r="M132" s="41">
        <v>51364</v>
      </c>
    </row>
    <row r="133" spans="1:13" ht="15">
      <c r="A133" s="36" t="s">
        <v>146</v>
      </c>
      <c r="B133" s="33">
        <v>1924482</v>
      </c>
      <c r="C133" s="33">
        <v>493523</v>
      </c>
      <c r="D133" s="33">
        <v>1313875</v>
      </c>
      <c r="E133" s="33">
        <v>367330</v>
      </c>
      <c r="F133" s="33">
        <f t="shared" si="13"/>
        <v>4099210</v>
      </c>
      <c r="G133" s="56">
        <v>995700</v>
      </c>
      <c r="H133" s="54">
        <f t="shared" si="14"/>
        <v>1363030</v>
      </c>
      <c r="I133" s="33">
        <f t="shared" si="15"/>
        <v>13150995</v>
      </c>
      <c r="J133" s="50">
        <f t="shared" si="12"/>
        <v>0.31170341103467836</v>
      </c>
      <c r="K133" s="51">
        <f t="shared" si="16"/>
        <v>0.05155731562516753</v>
      </c>
      <c r="L133" s="68">
        <v>685000</v>
      </c>
      <c r="M133" s="41">
        <v>79703</v>
      </c>
    </row>
    <row r="134" spans="1:13" ht="15">
      <c r="A134" s="34" t="s">
        <v>147</v>
      </c>
      <c r="B134" s="35">
        <v>203703</v>
      </c>
      <c r="C134" s="35">
        <v>114080</v>
      </c>
      <c r="D134" s="35">
        <v>219650</v>
      </c>
      <c r="E134" s="35">
        <v>263217</v>
      </c>
      <c r="F134" s="33">
        <f t="shared" si="13"/>
        <v>800650</v>
      </c>
      <c r="G134" s="56">
        <v>881400</v>
      </c>
      <c r="H134" s="54">
        <f t="shared" si="14"/>
        <v>1144617</v>
      </c>
      <c r="I134" s="33">
        <f t="shared" si="15"/>
        <v>8271285</v>
      </c>
      <c r="J134" s="50">
        <f t="shared" si="12"/>
        <v>0.09679874408873591</v>
      </c>
      <c r="K134" s="51">
        <f t="shared" si="16"/>
        <v>0.10545991342336772</v>
      </c>
      <c r="L134" s="68">
        <v>272328</v>
      </c>
      <c r="M134" s="41">
        <v>50129</v>
      </c>
    </row>
    <row r="135" spans="1:13" ht="15">
      <c r="A135" s="36" t="s">
        <v>148</v>
      </c>
      <c r="B135" s="33">
        <v>278587</v>
      </c>
      <c r="C135" s="33">
        <v>531300</v>
      </c>
      <c r="D135" s="33">
        <v>131388</v>
      </c>
      <c r="E135" s="33">
        <v>285580</v>
      </c>
      <c r="F135" s="33">
        <f t="shared" si="13"/>
        <v>1226855</v>
      </c>
      <c r="G135" s="56">
        <v>836000</v>
      </c>
      <c r="H135" s="54">
        <f t="shared" si="14"/>
        <v>1121580</v>
      </c>
      <c r="I135" s="33">
        <f t="shared" si="15"/>
        <v>9138690</v>
      </c>
      <c r="J135" s="50">
        <f t="shared" si="12"/>
        <v>0.13424845355297094</v>
      </c>
      <c r="K135" s="51">
        <f t="shared" si="16"/>
        <v>0.06109311071937006</v>
      </c>
      <c r="L135" s="68">
        <v>563269</v>
      </c>
      <c r="M135" s="41">
        <v>55386</v>
      </c>
    </row>
    <row r="136" spans="1:13" ht="15">
      <c r="A136" s="34" t="s">
        <v>149</v>
      </c>
      <c r="B136" s="35">
        <v>1247246</v>
      </c>
      <c r="C136" s="35">
        <v>55200</v>
      </c>
      <c r="D136" s="35">
        <v>499100</v>
      </c>
      <c r="E136" s="35">
        <v>300840</v>
      </c>
      <c r="F136" s="33">
        <f t="shared" si="13"/>
        <v>2102386</v>
      </c>
      <c r="G136" s="56">
        <v>937000</v>
      </c>
      <c r="H136" s="54">
        <f t="shared" si="14"/>
        <v>1237840</v>
      </c>
      <c r="I136" s="33">
        <f t="shared" si="15"/>
        <v>8164530</v>
      </c>
      <c r="J136" s="50">
        <f t="shared" si="12"/>
        <v>0.2575023914420059</v>
      </c>
      <c r="K136" s="51">
        <f t="shared" si="16"/>
        <v>0.11854203487524695</v>
      </c>
      <c r="L136" s="68">
        <v>270000</v>
      </c>
      <c r="M136" s="41">
        <v>49482</v>
      </c>
    </row>
    <row r="137" spans="1:13" ht="15">
      <c r="A137" s="36" t="s">
        <v>150</v>
      </c>
      <c r="B137" s="33">
        <v>212578</v>
      </c>
      <c r="C137" s="33">
        <v>32501</v>
      </c>
      <c r="D137" s="33">
        <v>202009</v>
      </c>
      <c r="E137" s="33">
        <v>280000</v>
      </c>
      <c r="F137" s="33">
        <f t="shared" si="13"/>
        <v>727088</v>
      </c>
      <c r="G137" s="56">
        <v>470600</v>
      </c>
      <c r="H137" s="54">
        <f t="shared" si="14"/>
        <v>750600</v>
      </c>
      <c r="I137" s="33">
        <f t="shared" si="15"/>
        <v>7642800</v>
      </c>
      <c r="J137" s="50">
        <f t="shared" si="12"/>
        <v>0.0951337206259486</v>
      </c>
      <c r="K137" s="51">
        <f t="shared" si="16"/>
        <v>0.04463468885748678</v>
      </c>
      <c r="L137" s="68">
        <v>409466</v>
      </c>
      <c r="M137" s="41">
        <v>46320</v>
      </c>
    </row>
    <row r="138" spans="1:13" ht="15">
      <c r="A138" s="34" t="s">
        <v>122</v>
      </c>
      <c r="B138" s="35">
        <v>261247</v>
      </c>
      <c r="C138" s="35">
        <v>281693</v>
      </c>
      <c r="D138" s="35">
        <v>1408750</v>
      </c>
      <c r="E138" s="35">
        <v>589200</v>
      </c>
      <c r="F138" s="33">
        <f t="shared" si="13"/>
        <v>2540890</v>
      </c>
      <c r="G138" s="56">
        <v>2937000</v>
      </c>
      <c r="H138" s="54">
        <f t="shared" si="14"/>
        <v>3526200</v>
      </c>
      <c r="I138" s="33">
        <f t="shared" si="15"/>
        <v>31883940</v>
      </c>
      <c r="J138" s="50">
        <f t="shared" si="12"/>
        <v>0.07969184485982599</v>
      </c>
      <c r="K138" s="51">
        <f t="shared" si="16"/>
        <v>0.0824054994458025</v>
      </c>
      <c r="L138" s="68">
        <v>898788</v>
      </c>
      <c r="M138" s="41">
        <v>193236</v>
      </c>
    </row>
    <row r="139" spans="1:13" ht="15">
      <c r="A139" s="36" t="s">
        <v>151</v>
      </c>
      <c r="B139" s="33">
        <v>20355</v>
      </c>
      <c r="C139" s="33">
        <v>107180</v>
      </c>
      <c r="D139" s="33">
        <v>22655</v>
      </c>
      <c r="E139" s="33">
        <v>0</v>
      </c>
      <c r="F139" s="33">
        <f t="shared" si="13"/>
        <v>150190</v>
      </c>
      <c r="G139" s="56">
        <v>125200</v>
      </c>
      <c r="H139" s="54">
        <f t="shared" si="14"/>
        <v>125200</v>
      </c>
      <c r="I139" s="33">
        <f t="shared" si="15"/>
        <v>15174060</v>
      </c>
      <c r="J139" s="50">
        <f t="shared" si="12"/>
        <v>0.009897812450985432</v>
      </c>
      <c r="K139" s="51">
        <f t="shared" si="16"/>
        <v>0.008250922956677382</v>
      </c>
      <c r="L139" s="68"/>
      <c r="M139" s="41">
        <v>91964</v>
      </c>
    </row>
    <row r="140" spans="1:13" ht="15">
      <c r="A140" s="34" t="s">
        <v>152</v>
      </c>
      <c r="B140" s="35">
        <v>344260</v>
      </c>
      <c r="C140" s="35">
        <v>0</v>
      </c>
      <c r="D140" s="35">
        <v>1035000</v>
      </c>
      <c r="E140" s="35">
        <v>438200</v>
      </c>
      <c r="F140" s="33">
        <f t="shared" si="13"/>
        <v>1817460</v>
      </c>
      <c r="G140" s="56">
        <v>2465500</v>
      </c>
      <c r="H140" s="54">
        <f t="shared" si="14"/>
        <v>2903700</v>
      </c>
      <c r="I140" s="33">
        <f t="shared" si="15"/>
        <v>16450500</v>
      </c>
      <c r="J140" s="50">
        <f t="shared" si="12"/>
        <v>0.11048053250661075</v>
      </c>
      <c r="K140" s="51">
        <f t="shared" si="16"/>
        <v>0.07096914987386402</v>
      </c>
      <c r="L140" s="68">
        <v>1736222</v>
      </c>
      <c r="M140" s="41">
        <v>99700</v>
      </c>
    </row>
    <row r="141" spans="1:13" ht="15">
      <c r="A141" s="39" t="s">
        <v>133</v>
      </c>
      <c r="B141" s="33">
        <v>736300</v>
      </c>
      <c r="C141" s="33">
        <v>2248998</v>
      </c>
      <c r="D141" s="33">
        <v>142140</v>
      </c>
      <c r="E141" s="33">
        <v>632200</v>
      </c>
      <c r="F141" s="33">
        <f t="shared" si="13"/>
        <v>3759638</v>
      </c>
      <c r="G141" s="56">
        <v>2961700</v>
      </c>
      <c r="H141" s="54">
        <f t="shared" si="14"/>
        <v>3593900</v>
      </c>
      <c r="I141" s="33">
        <f t="shared" si="15"/>
        <v>23422080</v>
      </c>
      <c r="J141" s="50">
        <f t="shared" si="12"/>
        <v>0.16051682856518293</v>
      </c>
      <c r="K141" s="51">
        <f t="shared" si="16"/>
        <v>0.08085959914747111</v>
      </c>
      <c r="L141" s="68">
        <v>1700000</v>
      </c>
      <c r="M141" s="41">
        <v>141952</v>
      </c>
    </row>
    <row r="142" spans="1:13" ht="15">
      <c r="A142" s="34" t="s">
        <v>177</v>
      </c>
      <c r="B142" s="35">
        <v>535061</v>
      </c>
      <c r="C142" s="35">
        <v>414805</v>
      </c>
      <c r="D142" s="35">
        <v>73830</v>
      </c>
      <c r="E142" s="35">
        <v>0</v>
      </c>
      <c r="F142" s="33">
        <f t="shared" si="13"/>
        <v>1023696</v>
      </c>
      <c r="G142" s="56">
        <v>273800</v>
      </c>
      <c r="H142" s="54">
        <f t="shared" si="14"/>
        <v>273800</v>
      </c>
      <c r="I142" s="33">
        <f t="shared" si="15"/>
        <v>12294480</v>
      </c>
      <c r="J142" s="50">
        <f t="shared" si="12"/>
        <v>0.08326468463895992</v>
      </c>
      <c r="K142" s="51">
        <f t="shared" si="16"/>
        <v>-0.005384530293269825</v>
      </c>
      <c r="L142" s="68">
        <v>340000</v>
      </c>
      <c r="M142" s="36">
        <v>74512</v>
      </c>
    </row>
    <row r="143" spans="1:13" ht="15">
      <c r="A143" s="39" t="s">
        <v>153</v>
      </c>
      <c r="B143" s="33">
        <v>961529</v>
      </c>
      <c r="C143" s="33">
        <v>274505</v>
      </c>
      <c r="D143" s="33">
        <v>1097330</v>
      </c>
      <c r="E143" s="33">
        <v>563742</v>
      </c>
      <c r="F143" s="33">
        <f t="shared" si="13"/>
        <v>2897106</v>
      </c>
      <c r="G143" s="56">
        <v>868000</v>
      </c>
      <c r="H143" s="54">
        <f t="shared" si="14"/>
        <v>1431742</v>
      </c>
      <c r="I143" s="33">
        <f t="shared" si="15"/>
        <v>33545325</v>
      </c>
      <c r="J143" s="50">
        <f t="shared" si="12"/>
        <v>0.0863639270151653</v>
      </c>
      <c r="K143" s="51">
        <f t="shared" si="16"/>
        <v>0.024794572716168348</v>
      </c>
      <c r="L143" s="68">
        <v>600000</v>
      </c>
      <c r="M143" s="41">
        <v>203305</v>
      </c>
    </row>
    <row r="144" spans="1:13" ht="15">
      <c r="A144" s="34" t="s">
        <v>154</v>
      </c>
      <c r="B144" s="35">
        <v>16655</v>
      </c>
      <c r="C144" s="35">
        <v>50060</v>
      </c>
      <c r="D144" s="35">
        <v>76705</v>
      </c>
      <c r="E144" s="35">
        <v>0</v>
      </c>
      <c r="F144" s="33">
        <f t="shared" si="13"/>
        <v>143420</v>
      </c>
      <c r="G144" s="56">
        <v>48000</v>
      </c>
      <c r="H144" s="54">
        <f t="shared" si="14"/>
        <v>48000</v>
      </c>
      <c r="I144" s="33">
        <f t="shared" si="15"/>
        <v>12717375</v>
      </c>
      <c r="J144" s="50">
        <f t="shared" si="12"/>
        <v>0.011277484543783602</v>
      </c>
      <c r="K144" s="51">
        <f t="shared" si="16"/>
        <v>-0.0013367538505391246</v>
      </c>
      <c r="L144" s="68">
        <v>65000</v>
      </c>
      <c r="M144" s="41">
        <v>77075</v>
      </c>
    </row>
    <row r="145" spans="1:13" ht="15">
      <c r="A145" s="36" t="s">
        <v>123</v>
      </c>
      <c r="B145" s="33">
        <v>675062</v>
      </c>
      <c r="C145" s="33">
        <v>44186</v>
      </c>
      <c r="D145" s="33">
        <v>1010473</v>
      </c>
      <c r="E145" s="33">
        <v>645600</v>
      </c>
      <c r="F145" s="33">
        <f t="shared" si="13"/>
        <v>2375321</v>
      </c>
      <c r="G145" s="56">
        <v>2922100</v>
      </c>
      <c r="H145" s="54">
        <f t="shared" si="14"/>
        <v>3567700</v>
      </c>
      <c r="I145" s="33">
        <f t="shared" si="15"/>
        <v>42069555</v>
      </c>
      <c r="J145" s="50">
        <f t="shared" si="12"/>
        <v>0.05646175720185298</v>
      </c>
      <c r="K145" s="51">
        <f t="shared" si="16"/>
        <v>0.056280604822180794</v>
      </c>
      <c r="L145" s="68">
        <v>1200000</v>
      </c>
      <c r="M145" s="41">
        <v>254967</v>
      </c>
    </row>
    <row r="146" spans="1:13" ht="15">
      <c r="A146" s="34" t="s">
        <v>155</v>
      </c>
      <c r="B146" s="35">
        <v>77443</v>
      </c>
      <c r="C146" s="35">
        <v>215223</v>
      </c>
      <c r="D146" s="35">
        <v>413138</v>
      </c>
      <c r="E146" s="35">
        <v>35200</v>
      </c>
      <c r="F146" s="33">
        <f t="shared" si="13"/>
        <v>741004</v>
      </c>
      <c r="G146" s="56">
        <v>71000</v>
      </c>
      <c r="H146" s="54">
        <f t="shared" si="14"/>
        <v>106200</v>
      </c>
      <c r="I146" s="33">
        <f t="shared" si="15"/>
        <v>11410410</v>
      </c>
      <c r="J146" s="50">
        <f t="shared" si="12"/>
        <v>0.0649410494451996</v>
      </c>
      <c r="K146" s="51">
        <f t="shared" si="16"/>
        <v>0.0018579525187964324</v>
      </c>
      <c r="L146" s="68">
        <v>85000</v>
      </c>
      <c r="M146" s="41">
        <v>69154</v>
      </c>
    </row>
    <row r="147" spans="1:13" ht="15">
      <c r="A147" s="36" t="s">
        <v>156</v>
      </c>
      <c r="B147" s="33">
        <v>46105</v>
      </c>
      <c r="C147" s="33">
        <v>103402</v>
      </c>
      <c r="D147" s="33">
        <v>551425</v>
      </c>
      <c r="E147" s="33">
        <v>35200</v>
      </c>
      <c r="F147" s="33">
        <f t="shared" si="13"/>
        <v>736132</v>
      </c>
      <c r="G147" s="56">
        <v>341500</v>
      </c>
      <c r="H147" s="54">
        <f t="shared" si="14"/>
        <v>376700</v>
      </c>
      <c r="I147" s="33">
        <f t="shared" si="15"/>
        <v>9732690</v>
      </c>
      <c r="J147" s="50">
        <f t="shared" si="12"/>
        <v>0.07563499916261589</v>
      </c>
      <c r="K147" s="51">
        <f t="shared" si="16"/>
        <v>0.030176652086935884</v>
      </c>
      <c r="L147" s="68">
        <v>83000</v>
      </c>
      <c r="M147" s="41">
        <v>58986</v>
      </c>
    </row>
    <row r="148" spans="1:13" ht="15">
      <c r="A148" s="34" t="s">
        <v>157</v>
      </c>
      <c r="B148" s="35">
        <v>208670</v>
      </c>
      <c r="C148" s="35">
        <v>144268</v>
      </c>
      <c r="D148" s="35">
        <v>212060</v>
      </c>
      <c r="E148" s="35">
        <v>361880</v>
      </c>
      <c r="F148" s="33">
        <f t="shared" si="13"/>
        <v>926878</v>
      </c>
      <c r="G148" s="56">
        <v>960000</v>
      </c>
      <c r="H148" s="54">
        <f t="shared" si="14"/>
        <v>1321880</v>
      </c>
      <c r="I148" s="33">
        <f t="shared" si="15"/>
        <v>10791000</v>
      </c>
      <c r="J148" s="50">
        <f t="shared" si="12"/>
        <v>0.08589361504957835</v>
      </c>
      <c r="K148" s="51">
        <f t="shared" si="16"/>
        <v>0.06531461403021036</v>
      </c>
      <c r="L148" s="68">
        <v>617070</v>
      </c>
      <c r="M148" s="41">
        <v>65400</v>
      </c>
    </row>
    <row r="149" spans="1:13" ht="15">
      <c r="A149" s="36" t="s">
        <v>124</v>
      </c>
      <c r="B149" s="33">
        <v>1904143</v>
      </c>
      <c r="C149" s="33">
        <v>8482228</v>
      </c>
      <c r="D149" s="33">
        <v>2760</v>
      </c>
      <c r="E149" s="33">
        <v>750000</v>
      </c>
      <c r="F149" s="33">
        <f t="shared" si="13"/>
        <v>11139131</v>
      </c>
      <c r="G149" s="56">
        <v>2914800</v>
      </c>
      <c r="H149" s="54">
        <f t="shared" si="14"/>
        <v>3664800</v>
      </c>
      <c r="I149" s="33">
        <f t="shared" si="15"/>
        <v>24863850</v>
      </c>
      <c r="J149" s="50">
        <f t="shared" si="12"/>
        <v>0.448005075641946</v>
      </c>
      <c r="K149" s="51">
        <f t="shared" si="16"/>
        <v>0.14357390347834306</v>
      </c>
      <c r="L149" s="68">
        <v>95000</v>
      </c>
      <c r="M149" s="41">
        <v>150690</v>
      </c>
    </row>
    <row r="150" spans="1:13" ht="15">
      <c r="A150" s="34" t="s">
        <v>176</v>
      </c>
      <c r="B150" s="35">
        <v>699033</v>
      </c>
      <c r="C150" s="35">
        <v>3960888</v>
      </c>
      <c r="D150" s="35">
        <v>535153</v>
      </c>
      <c r="E150" s="35">
        <v>700000</v>
      </c>
      <c r="F150" s="33">
        <f t="shared" si="13"/>
        <v>5895074</v>
      </c>
      <c r="G150" s="56">
        <v>5290700</v>
      </c>
      <c r="H150" s="54">
        <f t="shared" si="14"/>
        <v>5990700</v>
      </c>
      <c r="I150" s="33">
        <f t="shared" si="15"/>
        <v>44016225</v>
      </c>
      <c r="J150" s="50">
        <f t="shared" si="12"/>
        <v>0.13392956801724817</v>
      </c>
      <c r="K150" s="51">
        <f t="shared" si="16"/>
        <v>0.1339437900456025</v>
      </c>
      <c r="L150" s="68">
        <v>95000</v>
      </c>
      <c r="M150" s="41">
        <v>266765</v>
      </c>
    </row>
    <row r="151" spans="1:13" ht="15">
      <c r="A151" s="39" t="s">
        <v>134</v>
      </c>
      <c r="B151" s="33">
        <v>390971</v>
      </c>
      <c r="C151" s="33">
        <v>216034</v>
      </c>
      <c r="D151" s="33">
        <v>793211</v>
      </c>
      <c r="E151" s="33">
        <v>192930</v>
      </c>
      <c r="F151" s="33">
        <f t="shared" si="13"/>
        <v>1593146</v>
      </c>
      <c r="G151" s="56">
        <v>1245000</v>
      </c>
      <c r="H151" s="54">
        <f t="shared" si="14"/>
        <v>1437930</v>
      </c>
      <c r="I151" s="33">
        <f t="shared" si="15"/>
        <v>24799500</v>
      </c>
      <c r="J151" s="50">
        <f t="shared" si="12"/>
        <v>0.06424105324704127</v>
      </c>
      <c r="K151" s="51">
        <f t="shared" si="16"/>
        <v>0.049514304723885565</v>
      </c>
      <c r="L151" s="68">
        <v>210000</v>
      </c>
      <c r="M151" s="41">
        <v>150300</v>
      </c>
    </row>
    <row r="152" spans="1:13" ht="15">
      <c r="A152" s="34" t="s">
        <v>158</v>
      </c>
      <c r="B152" s="35">
        <v>1438843</v>
      </c>
      <c r="C152" s="35">
        <v>34098</v>
      </c>
      <c r="D152" s="35">
        <v>54338</v>
      </c>
      <c r="E152" s="35">
        <v>74120</v>
      </c>
      <c r="F152" s="33">
        <f t="shared" si="13"/>
        <v>1601399</v>
      </c>
      <c r="G152" s="56">
        <v>1719000</v>
      </c>
      <c r="H152" s="54">
        <f t="shared" si="14"/>
        <v>1793120</v>
      </c>
      <c r="I152" s="33">
        <f t="shared" si="15"/>
        <v>12391500</v>
      </c>
      <c r="J152" s="50">
        <f t="shared" si="12"/>
        <v>0.12923366824032603</v>
      </c>
      <c r="K152" s="51">
        <f t="shared" si="16"/>
        <v>0.03041536537142396</v>
      </c>
      <c r="L152" s="68">
        <v>1416228</v>
      </c>
      <c r="M152" s="41">
        <v>75100</v>
      </c>
    </row>
    <row r="153" spans="1:13" ht="15">
      <c r="A153" s="36" t="s">
        <v>159</v>
      </c>
      <c r="B153" s="33">
        <v>82423</v>
      </c>
      <c r="C153" s="33">
        <v>33350</v>
      </c>
      <c r="D153" s="33">
        <v>2300</v>
      </c>
      <c r="E153" s="33">
        <v>10900</v>
      </c>
      <c r="F153" s="33">
        <f t="shared" si="13"/>
        <v>128973</v>
      </c>
      <c r="G153" s="56">
        <v>161900</v>
      </c>
      <c r="H153" s="54">
        <f t="shared" si="14"/>
        <v>172800</v>
      </c>
      <c r="I153" s="33">
        <f t="shared" si="15"/>
        <v>11456940</v>
      </c>
      <c r="J153" s="50">
        <f t="shared" si="12"/>
        <v>0.011257194329375907</v>
      </c>
      <c r="K153" s="51">
        <f t="shared" si="16"/>
        <v>0.007227060628754275</v>
      </c>
      <c r="L153" s="68">
        <v>90000</v>
      </c>
      <c r="M153" s="41">
        <v>69436</v>
      </c>
    </row>
    <row r="154" spans="1:13" ht="15">
      <c r="A154" s="34" t="s">
        <v>160</v>
      </c>
      <c r="B154" s="35">
        <v>242773</v>
      </c>
      <c r="C154" s="35">
        <v>711569</v>
      </c>
      <c r="D154" s="35">
        <v>704161</v>
      </c>
      <c r="E154" s="35">
        <v>210370</v>
      </c>
      <c r="F154" s="33">
        <f t="shared" si="13"/>
        <v>1868873</v>
      </c>
      <c r="G154" s="56">
        <v>1155500</v>
      </c>
      <c r="H154" s="54">
        <f t="shared" si="14"/>
        <v>1365870</v>
      </c>
      <c r="I154" s="33">
        <f t="shared" si="15"/>
        <v>11059620</v>
      </c>
      <c r="J154" s="50">
        <f t="shared" si="12"/>
        <v>0.16898166483116056</v>
      </c>
      <c r="K154" s="51">
        <f t="shared" si="16"/>
        <v>0.06474906009428895</v>
      </c>
      <c r="L154" s="68">
        <v>649770</v>
      </c>
      <c r="M154" s="41">
        <v>67028</v>
      </c>
    </row>
    <row r="155" spans="1:13" ht="15">
      <c r="A155" s="36" t="s">
        <v>161</v>
      </c>
      <c r="B155" s="33">
        <v>434340</v>
      </c>
      <c r="C155" s="33">
        <v>24208</v>
      </c>
      <c r="D155" s="33">
        <v>17250</v>
      </c>
      <c r="E155" s="33">
        <v>200000</v>
      </c>
      <c r="F155" s="33">
        <f t="shared" si="13"/>
        <v>675798</v>
      </c>
      <c r="G155" s="56">
        <v>110000</v>
      </c>
      <c r="H155" s="54">
        <f t="shared" si="14"/>
        <v>310000</v>
      </c>
      <c r="I155" s="33">
        <f t="shared" si="15"/>
        <v>9145290</v>
      </c>
      <c r="J155" s="50">
        <f t="shared" si="12"/>
        <v>0.07389574305462156</v>
      </c>
      <c r="K155" s="51">
        <f t="shared" si="16"/>
        <v>0.008747672299074168</v>
      </c>
      <c r="L155" s="68">
        <v>230000</v>
      </c>
      <c r="M155" s="41">
        <v>55426</v>
      </c>
    </row>
    <row r="156" spans="1:13" ht="15">
      <c r="A156" s="34" t="s">
        <v>125</v>
      </c>
      <c r="B156" s="35">
        <v>804195</v>
      </c>
      <c r="C156" s="35">
        <v>107882</v>
      </c>
      <c r="D156" s="35">
        <v>0</v>
      </c>
      <c r="E156" s="35">
        <v>0</v>
      </c>
      <c r="F156" s="33">
        <f t="shared" si="13"/>
        <v>912077</v>
      </c>
      <c r="G156" s="56">
        <v>577200</v>
      </c>
      <c r="H156" s="54">
        <f t="shared" si="14"/>
        <v>577200</v>
      </c>
      <c r="I156" s="33">
        <f t="shared" si="15"/>
        <v>22085580</v>
      </c>
      <c r="J156" s="50">
        <f t="shared" si="12"/>
        <v>0.04129739857409224</v>
      </c>
      <c r="K156" s="51">
        <f t="shared" si="16"/>
        <v>0.013420385609071621</v>
      </c>
      <c r="L156" s="68">
        <v>280803</v>
      </c>
      <c r="M156" s="41">
        <v>133852</v>
      </c>
    </row>
    <row r="157" spans="1:13" ht="15">
      <c r="A157" s="39" t="s">
        <v>162</v>
      </c>
      <c r="B157" s="33">
        <v>167733</v>
      </c>
      <c r="C157" s="33">
        <v>126313</v>
      </c>
      <c r="D157" s="33">
        <v>675729</v>
      </c>
      <c r="E157" s="33">
        <v>382590</v>
      </c>
      <c r="F157" s="33">
        <f t="shared" si="13"/>
        <v>1352365</v>
      </c>
      <c r="G157" s="56">
        <v>1109500</v>
      </c>
      <c r="H157" s="54">
        <f t="shared" si="14"/>
        <v>1492090</v>
      </c>
      <c r="I157" s="33">
        <f t="shared" si="15"/>
        <v>12775620</v>
      </c>
      <c r="J157" s="50">
        <f t="shared" si="12"/>
        <v>0.10585513658045559</v>
      </c>
      <c r="K157" s="51">
        <f t="shared" si="16"/>
        <v>0.060815287242419545</v>
      </c>
      <c r="L157" s="68">
        <v>715137</v>
      </c>
      <c r="M157" s="41">
        <v>77428</v>
      </c>
    </row>
    <row r="158" spans="1:13" ht="15">
      <c r="A158" s="34" t="s">
        <v>126</v>
      </c>
      <c r="B158" s="35">
        <v>363446</v>
      </c>
      <c r="C158" s="35">
        <v>1204838</v>
      </c>
      <c r="D158" s="35">
        <v>785804</v>
      </c>
      <c r="E158" s="35">
        <v>316736</v>
      </c>
      <c r="F158" s="33">
        <f t="shared" si="13"/>
        <v>2670824</v>
      </c>
      <c r="G158" s="56">
        <v>1904250</v>
      </c>
      <c r="H158" s="54">
        <f t="shared" si="14"/>
        <v>2220986</v>
      </c>
      <c r="I158" s="33">
        <f t="shared" si="15"/>
        <v>29921430</v>
      </c>
      <c r="J158" s="50">
        <f t="shared" si="12"/>
        <v>0.08926124185909563</v>
      </c>
      <c r="K158" s="51">
        <f t="shared" si="16"/>
        <v>0.06420100910952452</v>
      </c>
      <c r="L158" s="68">
        <v>300000</v>
      </c>
      <c r="M158" s="41">
        <v>181342</v>
      </c>
    </row>
    <row r="159" spans="1:13" ht="15">
      <c r="A159" s="36" t="s">
        <v>163</v>
      </c>
      <c r="B159" s="33">
        <v>18450</v>
      </c>
      <c r="C159" s="33">
        <v>9775</v>
      </c>
      <c r="D159" s="33">
        <v>22425</v>
      </c>
      <c r="E159" s="33">
        <v>0</v>
      </c>
      <c r="F159" s="33">
        <f t="shared" si="13"/>
        <v>50650</v>
      </c>
      <c r="G159" s="56">
        <v>110000</v>
      </c>
      <c r="H159" s="54">
        <f t="shared" si="14"/>
        <v>110000</v>
      </c>
      <c r="I159" s="33">
        <f t="shared" si="15"/>
        <v>12609300</v>
      </c>
      <c r="J159" s="50">
        <f t="shared" si="12"/>
        <v>0.004016876432474443</v>
      </c>
      <c r="K159" s="51">
        <f t="shared" si="16"/>
        <v>0.0015861308716582205</v>
      </c>
      <c r="L159" s="68">
        <v>90000</v>
      </c>
      <c r="M159" s="41">
        <v>76420</v>
      </c>
    </row>
    <row r="160" spans="1:13" ht="15">
      <c r="A160" s="34" t="s">
        <v>127</v>
      </c>
      <c r="B160" s="35">
        <v>2027275</v>
      </c>
      <c r="C160" s="35">
        <v>292836</v>
      </c>
      <c r="D160" s="35">
        <v>4820754</v>
      </c>
      <c r="E160" s="35">
        <v>728000</v>
      </c>
      <c r="F160" s="33">
        <f t="shared" si="13"/>
        <v>7868865</v>
      </c>
      <c r="G160" s="56">
        <v>18601900</v>
      </c>
      <c r="H160" s="54">
        <f t="shared" si="14"/>
        <v>19329900</v>
      </c>
      <c r="I160" s="33">
        <f t="shared" si="15"/>
        <v>35904990</v>
      </c>
      <c r="J160" s="50">
        <f t="shared" si="12"/>
        <v>0.21915797776297946</v>
      </c>
      <c r="K160" s="51">
        <f t="shared" si="16"/>
        <v>0.5340455463154286</v>
      </c>
      <c r="L160" s="68">
        <v>155000</v>
      </c>
      <c r="M160" s="41">
        <v>217606</v>
      </c>
    </row>
    <row r="161" spans="1:13" ht="15">
      <c r="A161" s="39" t="s">
        <v>135</v>
      </c>
      <c r="B161" s="33">
        <v>0</v>
      </c>
      <c r="C161" s="33">
        <v>0</v>
      </c>
      <c r="D161" s="33">
        <v>0</v>
      </c>
      <c r="E161" s="33">
        <v>0</v>
      </c>
      <c r="F161" s="33">
        <f t="shared" si="13"/>
        <v>0</v>
      </c>
      <c r="G161" s="56">
        <v>0</v>
      </c>
      <c r="H161" s="54">
        <f t="shared" si="14"/>
        <v>0</v>
      </c>
      <c r="I161" s="33">
        <f t="shared" si="15"/>
        <v>13814295</v>
      </c>
      <c r="J161" s="50">
        <f t="shared" si="12"/>
        <v>0</v>
      </c>
      <c r="K161" s="51">
        <f t="shared" si="16"/>
        <v>0</v>
      </c>
      <c r="L161" s="68"/>
      <c r="M161" s="41">
        <v>83723</v>
      </c>
    </row>
    <row r="162" spans="1:13" ht="15">
      <c r="A162" s="34" t="s">
        <v>164</v>
      </c>
      <c r="B162" s="35">
        <v>270306</v>
      </c>
      <c r="C162" s="35">
        <v>9775</v>
      </c>
      <c r="D162" s="35">
        <v>22425</v>
      </c>
      <c r="E162" s="35">
        <v>528946</v>
      </c>
      <c r="F162" s="33">
        <f t="shared" si="13"/>
        <v>831452</v>
      </c>
      <c r="G162" s="56">
        <v>1735450</v>
      </c>
      <c r="H162" s="54">
        <f t="shared" si="14"/>
        <v>2264396</v>
      </c>
      <c r="I162" s="33">
        <f t="shared" si="15"/>
        <v>10084305</v>
      </c>
      <c r="J162" s="50">
        <f t="shared" si="12"/>
        <v>0.0824501043948988</v>
      </c>
      <c r="K162" s="51">
        <f t="shared" si="16"/>
        <v>0.18983916095358083</v>
      </c>
      <c r="L162" s="68">
        <v>350000</v>
      </c>
      <c r="M162" s="41">
        <v>61117</v>
      </c>
    </row>
    <row r="163" spans="1:13" ht="15">
      <c r="A163" s="39" t="s">
        <v>128</v>
      </c>
      <c r="B163" s="33">
        <v>233949</v>
      </c>
      <c r="C163" s="33">
        <v>1323229</v>
      </c>
      <c r="D163" s="33">
        <v>388262</v>
      </c>
      <c r="E163" s="33">
        <v>475000</v>
      </c>
      <c r="F163" s="33">
        <f t="shared" si="13"/>
        <v>2420440</v>
      </c>
      <c r="G163" s="56">
        <v>1904700</v>
      </c>
      <c r="H163" s="54">
        <f t="shared" si="14"/>
        <v>2379700</v>
      </c>
      <c r="I163" s="33">
        <f t="shared" si="15"/>
        <v>38408040</v>
      </c>
      <c r="J163" s="50">
        <f aca="true" t="shared" si="17" ref="J163:J170">F163/I163</f>
        <v>0.06301909704322324</v>
      </c>
      <c r="K163" s="51">
        <f t="shared" si="16"/>
        <v>0.03889089367746961</v>
      </c>
      <c r="L163" s="68">
        <v>885977</v>
      </c>
      <c r="M163" s="41">
        <v>232776</v>
      </c>
    </row>
    <row r="164" spans="1:13" ht="15">
      <c r="A164" s="34" t="s">
        <v>165</v>
      </c>
      <c r="B164" s="35">
        <v>36016</v>
      </c>
      <c r="C164" s="35">
        <v>133544</v>
      </c>
      <c r="D164" s="35">
        <v>0</v>
      </c>
      <c r="E164" s="35">
        <v>39240</v>
      </c>
      <c r="F164" s="33">
        <f t="shared" si="13"/>
        <v>208800</v>
      </c>
      <c r="G164" s="56">
        <v>25000</v>
      </c>
      <c r="H164" s="54">
        <f t="shared" si="14"/>
        <v>64240</v>
      </c>
      <c r="I164" s="33">
        <f t="shared" si="15"/>
        <v>8008275</v>
      </c>
      <c r="J164" s="50">
        <f t="shared" si="17"/>
        <v>0.026073030708860523</v>
      </c>
      <c r="K164" s="51">
        <f t="shared" si="16"/>
        <v>0.00802170255142337</v>
      </c>
      <c r="L164" s="68"/>
      <c r="M164" s="41">
        <v>48535</v>
      </c>
    </row>
    <row r="165" spans="1:13" ht="15">
      <c r="A165" s="36" t="s">
        <v>166</v>
      </c>
      <c r="B165" s="33">
        <v>2301823</v>
      </c>
      <c r="C165" s="33">
        <v>242050</v>
      </c>
      <c r="D165" s="33">
        <v>497950</v>
      </c>
      <c r="E165" s="33">
        <v>250200</v>
      </c>
      <c r="F165" s="33">
        <f t="shared" si="13"/>
        <v>3292023</v>
      </c>
      <c r="G165" s="56">
        <v>854700</v>
      </c>
      <c r="H165" s="54">
        <f t="shared" si="14"/>
        <v>1104900</v>
      </c>
      <c r="I165" s="33">
        <f t="shared" si="15"/>
        <v>11190135</v>
      </c>
      <c r="J165" s="50">
        <f t="shared" si="17"/>
        <v>0.2941897483810517</v>
      </c>
      <c r="K165" s="51">
        <f t="shared" si="16"/>
        <v>0.09873875516247123</v>
      </c>
      <c r="L165" s="68"/>
      <c r="M165" s="41">
        <v>67819</v>
      </c>
    </row>
    <row r="166" spans="1:13" ht="15">
      <c r="A166" s="34" t="s">
        <v>167</v>
      </c>
      <c r="B166" s="35">
        <v>2102737</v>
      </c>
      <c r="C166" s="35">
        <v>82915</v>
      </c>
      <c r="D166" s="35">
        <v>16215</v>
      </c>
      <c r="E166" s="35">
        <v>143880</v>
      </c>
      <c r="F166" s="33">
        <f t="shared" si="13"/>
        <v>2345747</v>
      </c>
      <c r="G166" s="56">
        <f>1138000+1000640</f>
        <v>2138640</v>
      </c>
      <c r="H166" s="54">
        <f t="shared" si="14"/>
        <v>2282520</v>
      </c>
      <c r="I166" s="33">
        <f t="shared" si="15"/>
        <v>12267585</v>
      </c>
      <c r="J166" s="50">
        <f t="shared" si="17"/>
        <v>0.19121505985081824</v>
      </c>
      <c r="K166" s="51">
        <f t="shared" si="16"/>
        <v>0.014635806476987931</v>
      </c>
      <c r="L166" s="68">
        <v>2102974</v>
      </c>
      <c r="M166" s="41">
        <v>74349</v>
      </c>
    </row>
    <row r="167" spans="1:13" ht="15">
      <c r="A167" s="36" t="s">
        <v>168</v>
      </c>
      <c r="B167" s="33">
        <v>1464986</v>
      </c>
      <c r="C167" s="33">
        <v>334995</v>
      </c>
      <c r="D167" s="33">
        <v>656650</v>
      </c>
      <c r="E167" s="33">
        <v>241893</v>
      </c>
      <c r="F167" s="33">
        <f t="shared" si="13"/>
        <v>2698524</v>
      </c>
      <c r="G167" s="56">
        <v>1944000</v>
      </c>
      <c r="H167" s="54">
        <f t="shared" si="14"/>
        <v>2185893</v>
      </c>
      <c r="I167" s="33">
        <f t="shared" si="15"/>
        <v>14352360</v>
      </c>
      <c r="J167" s="50">
        <f t="shared" si="17"/>
        <v>0.18801953128266014</v>
      </c>
      <c r="K167" s="51">
        <f t="shared" si="16"/>
        <v>0.08959453358193356</v>
      </c>
      <c r="L167" s="68">
        <v>900000</v>
      </c>
      <c r="M167" s="41">
        <v>86984</v>
      </c>
    </row>
    <row r="168" spans="1:13" ht="15">
      <c r="A168" s="34" t="s">
        <v>169</v>
      </c>
      <c r="B168" s="35">
        <v>0</v>
      </c>
      <c r="C168" s="35">
        <v>20125</v>
      </c>
      <c r="D168" s="35">
        <v>22770</v>
      </c>
      <c r="E168" s="35">
        <v>0</v>
      </c>
      <c r="F168" s="33">
        <f t="shared" si="13"/>
        <v>42895</v>
      </c>
      <c r="G168" s="56">
        <v>26000</v>
      </c>
      <c r="H168" s="54">
        <f t="shared" si="14"/>
        <v>26000</v>
      </c>
      <c r="I168" s="33">
        <f t="shared" si="15"/>
        <v>13895310</v>
      </c>
      <c r="J168" s="50">
        <f t="shared" si="17"/>
        <v>0.003087012812236647</v>
      </c>
      <c r="K168" s="51">
        <f t="shared" si="16"/>
        <v>0.0018711349368959742</v>
      </c>
      <c r="L168" s="68"/>
      <c r="M168" s="41">
        <v>84214</v>
      </c>
    </row>
    <row r="169" spans="1:13" ht="15.75" thickBot="1">
      <c r="A169" s="42" t="s">
        <v>129</v>
      </c>
      <c r="B169" s="43">
        <v>63070</v>
      </c>
      <c r="C169" s="43">
        <v>575</v>
      </c>
      <c r="D169" s="43">
        <v>0</v>
      </c>
      <c r="E169" s="43">
        <v>412800</v>
      </c>
      <c r="F169" s="33">
        <f t="shared" si="13"/>
        <v>476445</v>
      </c>
      <c r="G169" s="61">
        <v>1044200</v>
      </c>
      <c r="H169" s="54">
        <f t="shared" si="14"/>
        <v>1457000</v>
      </c>
      <c r="I169" s="33">
        <f t="shared" si="15"/>
        <v>38610000</v>
      </c>
      <c r="J169" s="50">
        <f t="shared" si="17"/>
        <v>0.01233993783993784</v>
      </c>
      <c r="K169" s="51">
        <f t="shared" si="16"/>
        <v>0.007636985236985237</v>
      </c>
      <c r="L169" s="68">
        <v>1162136</v>
      </c>
      <c r="M169" s="41">
        <v>234000</v>
      </c>
    </row>
    <row r="170" spans="1:13" ht="17.25" customHeight="1" thickTop="1">
      <c r="A170" s="44" t="s">
        <v>136</v>
      </c>
      <c r="B170" s="45">
        <v>126510</v>
      </c>
      <c r="C170" s="45">
        <v>836050</v>
      </c>
      <c r="D170" s="45">
        <v>235750</v>
      </c>
      <c r="E170" s="45">
        <v>430550</v>
      </c>
      <c r="F170" s="33">
        <f t="shared" si="13"/>
        <v>1628860</v>
      </c>
      <c r="G170" s="62">
        <v>1995700</v>
      </c>
      <c r="H170" s="54">
        <f t="shared" si="14"/>
        <v>2426250</v>
      </c>
      <c r="I170" s="33">
        <f t="shared" si="15"/>
        <v>30485400</v>
      </c>
      <c r="J170" s="50">
        <f t="shared" si="17"/>
        <v>0.05343082262328853</v>
      </c>
      <c r="K170" s="51">
        <f t="shared" si="16"/>
        <v>0.02541462470559678</v>
      </c>
      <c r="L170" s="68">
        <v>1651475</v>
      </c>
      <c r="M170" s="41">
        <v>184760</v>
      </c>
    </row>
    <row r="171" spans="1:13" ht="17.25" customHeight="1">
      <c r="A171" s="55" t="s">
        <v>789</v>
      </c>
      <c r="B171" s="56"/>
      <c r="C171" s="56"/>
      <c r="D171" s="56"/>
      <c r="E171" s="56"/>
      <c r="F171" s="33"/>
      <c r="G171" s="56">
        <v>120000</v>
      </c>
      <c r="H171" s="54">
        <f t="shared" si="14"/>
        <v>120000</v>
      </c>
      <c r="I171" s="33">
        <f t="shared" si="15"/>
        <v>9504000</v>
      </c>
      <c r="J171" s="49"/>
      <c r="K171" s="51">
        <f t="shared" si="16"/>
        <v>-0.008417508417508417</v>
      </c>
      <c r="L171" s="68">
        <v>200000</v>
      </c>
      <c r="M171" s="41">
        <v>57600</v>
      </c>
    </row>
    <row r="172" spans="1:13" ht="15">
      <c r="A172" s="34" t="s">
        <v>785</v>
      </c>
      <c r="B172" s="34"/>
      <c r="C172" s="34"/>
      <c r="D172" s="34"/>
      <c r="E172" s="34"/>
      <c r="F172" s="36"/>
      <c r="G172" s="65">
        <v>9000</v>
      </c>
      <c r="H172" s="54">
        <f t="shared" si="14"/>
        <v>9000</v>
      </c>
      <c r="I172" s="33">
        <f t="shared" si="15"/>
        <v>8778000</v>
      </c>
      <c r="K172" s="51">
        <f t="shared" si="16"/>
        <v>-0.013214855320118478</v>
      </c>
      <c r="L172" s="68">
        <v>125000</v>
      </c>
      <c r="M172" s="41">
        <v>53200</v>
      </c>
    </row>
    <row r="173" spans="1:13" ht="15">
      <c r="A173" s="36" t="s">
        <v>784</v>
      </c>
      <c r="B173" s="36"/>
      <c r="C173" s="36"/>
      <c r="D173" s="36"/>
      <c r="E173" s="36"/>
      <c r="F173" s="36"/>
      <c r="G173" s="65">
        <v>25000</v>
      </c>
      <c r="H173" s="54">
        <f t="shared" si="14"/>
        <v>25000</v>
      </c>
      <c r="I173" s="33">
        <f t="shared" si="15"/>
        <v>8085000</v>
      </c>
      <c r="K173" s="51">
        <f t="shared" si="16"/>
        <v>0.0030921459492888066</v>
      </c>
      <c r="L173" s="68"/>
      <c r="M173" s="41">
        <v>49000</v>
      </c>
    </row>
    <row r="174" spans="1:13" ht="15">
      <c r="A174" s="34" t="s">
        <v>794</v>
      </c>
      <c r="B174" s="34"/>
      <c r="C174" s="34"/>
      <c r="D174" s="34"/>
      <c r="E174" s="34"/>
      <c r="F174" s="36"/>
      <c r="G174" s="65">
        <v>339500</v>
      </c>
      <c r="H174" s="54">
        <f t="shared" si="14"/>
        <v>339500</v>
      </c>
      <c r="I174" s="33">
        <f t="shared" si="15"/>
        <v>5885715</v>
      </c>
      <c r="K174" s="51">
        <f t="shared" si="16"/>
        <v>0.057682031834704876</v>
      </c>
      <c r="L174" s="68"/>
      <c r="M174" s="41">
        <v>35671</v>
      </c>
    </row>
    <row r="175" spans="1:13" ht="15">
      <c r="A175" s="36" t="s">
        <v>786</v>
      </c>
      <c r="B175" s="36"/>
      <c r="C175" s="36"/>
      <c r="D175" s="36"/>
      <c r="E175" s="36"/>
      <c r="F175" s="36"/>
      <c r="G175" s="65">
        <v>65190</v>
      </c>
      <c r="H175" s="54">
        <f t="shared" si="14"/>
        <v>65190</v>
      </c>
      <c r="I175" s="33">
        <f t="shared" si="15"/>
        <v>8415000</v>
      </c>
      <c r="K175" s="51">
        <f t="shared" si="16"/>
        <v>-0.003542483660130719</v>
      </c>
      <c r="L175" s="68">
        <v>95000</v>
      </c>
      <c r="M175" s="41">
        <v>51000</v>
      </c>
    </row>
    <row r="176" spans="1:13" ht="15">
      <c r="A176" s="34" t="s">
        <v>780</v>
      </c>
      <c r="B176" s="34"/>
      <c r="C176" s="34"/>
      <c r="D176" s="34"/>
      <c r="E176" s="34"/>
      <c r="F176" s="36"/>
      <c r="G176" s="65">
        <v>850000</v>
      </c>
      <c r="H176" s="54">
        <f t="shared" si="14"/>
        <v>850000</v>
      </c>
      <c r="I176" s="33">
        <f t="shared" si="15"/>
        <v>14130930</v>
      </c>
      <c r="K176" s="51">
        <f t="shared" si="16"/>
        <v>0.05342889675343378</v>
      </c>
      <c r="L176" s="68">
        <v>95000</v>
      </c>
      <c r="M176" s="41">
        <v>85642</v>
      </c>
    </row>
    <row r="177" spans="1:13" ht="15">
      <c r="A177" s="36" t="s">
        <v>783</v>
      </c>
      <c r="B177" s="36"/>
      <c r="C177" s="36"/>
      <c r="D177" s="36"/>
      <c r="E177" s="36"/>
      <c r="F177" s="36"/>
      <c r="G177" s="65">
        <v>99500</v>
      </c>
      <c r="H177" s="54">
        <f t="shared" si="14"/>
        <v>99500</v>
      </c>
      <c r="I177" s="33">
        <f t="shared" si="15"/>
        <v>7755000</v>
      </c>
      <c r="K177" s="51">
        <f t="shared" si="16"/>
        <v>-0.006511927788523534</v>
      </c>
      <c r="L177" s="68">
        <v>150000</v>
      </c>
      <c r="M177" s="41">
        <v>47000</v>
      </c>
    </row>
    <row r="178" spans="1:13" ht="15">
      <c r="A178" s="34" t="s">
        <v>781</v>
      </c>
      <c r="B178" s="34"/>
      <c r="C178" s="34"/>
      <c r="D178" s="34"/>
      <c r="E178" s="34"/>
      <c r="F178" s="36"/>
      <c r="G178" s="65">
        <v>605800</v>
      </c>
      <c r="H178" s="54">
        <f t="shared" si="14"/>
        <v>605800</v>
      </c>
      <c r="I178" s="33">
        <f t="shared" si="15"/>
        <v>9298740</v>
      </c>
      <c r="K178" s="51">
        <f t="shared" si="16"/>
        <v>0.0409517848654764</v>
      </c>
      <c r="L178" s="68">
        <v>225000</v>
      </c>
      <c r="M178" s="41">
        <v>56356</v>
      </c>
    </row>
    <row r="179" spans="1:13" ht="15">
      <c r="A179" s="36" t="s">
        <v>787</v>
      </c>
      <c r="B179" s="36"/>
      <c r="C179" s="36"/>
      <c r="D179" s="36"/>
      <c r="E179" s="36"/>
      <c r="F179" s="36"/>
      <c r="G179" s="65">
        <v>231700</v>
      </c>
      <c r="H179" s="54">
        <f t="shared" si="14"/>
        <v>231700</v>
      </c>
      <c r="I179" s="33">
        <f t="shared" si="15"/>
        <v>10305240</v>
      </c>
      <c r="K179" s="51">
        <f t="shared" si="16"/>
        <v>0.022483707317830542</v>
      </c>
      <c r="L179" s="68"/>
      <c r="M179" s="41">
        <v>62456</v>
      </c>
    </row>
    <row r="180" spans="1:13" ht="15">
      <c r="A180" s="34" t="s">
        <v>782</v>
      </c>
      <c r="B180" s="34"/>
      <c r="C180" s="34"/>
      <c r="D180" s="34"/>
      <c r="E180" s="34"/>
      <c r="F180" s="36"/>
      <c r="G180" s="65">
        <v>608000</v>
      </c>
      <c r="H180" s="54">
        <f t="shared" si="14"/>
        <v>608000</v>
      </c>
      <c r="I180" s="33">
        <f t="shared" si="15"/>
        <v>2356200</v>
      </c>
      <c r="K180" s="51">
        <f t="shared" si="16"/>
        <v>0.09039979628214923</v>
      </c>
      <c r="L180" s="68">
        <v>395000</v>
      </c>
      <c r="M180" s="36">
        <v>14280</v>
      </c>
    </row>
    <row r="181" spans="1:13" ht="15">
      <c r="A181" s="36" t="s">
        <v>788</v>
      </c>
      <c r="B181" s="36"/>
      <c r="C181" s="36"/>
      <c r="D181" s="36"/>
      <c r="E181" s="36"/>
      <c r="F181" s="36"/>
      <c r="G181" s="65">
        <v>75500</v>
      </c>
      <c r="H181" s="54">
        <f t="shared" si="14"/>
        <v>75500</v>
      </c>
      <c r="I181" s="33">
        <f t="shared" si="15"/>
        <v>10593165</v>
      </c>
      <c r="K181" s="51">
        <f t="shared" si="16"/>
        <v>0.007127237232687303</v>
      </c>
      <c r="L181" s="68"/>
      <c r="M181" s="36">
        <v>64201</v>
      </c>
    </row>
    <row r="182" spans="1:13" ht="15.75">
      <c r="A182" s="40" t="s">
        <v>170</v>
      </c>
      <c r="B182" s="35">
        <f>SUM(B3:B181)</f>
        <v>107375339</v>
      </c>
      <c r="C182" s="35">
        <f aca="true" t="shared" si="18" ref="C182:M182">SUM(C3:C181)</f>
        <v>62632174</v>
      </c>
      <c r="D182" s="35">
        <f t="shared" si="18"/>
        <v>48368370</v>
      </c>
      <c r="E182" s="35">
        <f t="shared" si="18"/>
        <v>43689479</v>
      </c>
      <c r="F182" s="35">
        <f t="shared" si="18"/>
        <v>262065362</v>
      </c>
      <c r="G182" s="35">
        <f t="shared" si="18"/>
        <v>186583895</v>
      </c>
      <c r="H182" s="35">
        <f t="shared" si="18"/>
        <v>230273374</v>
      </c>
      <c r="I182" s="35">
        <f t="shared" si="18"/>
        <v>3007129125</v>
      </c>
      <c r="J182" s="52">
        <f>AVERAGE(J3:J181)</f>
        <v>0.10316446210626594</v>
      </c>
      <c r="K182" s="53">
        <f>AVERAGE(K3:K181)</f>
        <v>0.05253187388561559</v>
      </c>
      <c r="L182" s="35">
        <f t="shared" si="18"/>
        <v>80892930</v>
      </c>
      <c r="M182" s="57">
        <f t="shared" si="18"/>
        <v>18225025</v>
      </c>
    </row>
    <row r="184" spans="7:8" ht="15">
      <c r="G184" s="63"/>
      <c r="H184" s="48"/>
    </row>
  </sheetData>
  <sheetProtection/>
  <mergeCells count="8">
    <mergeCell ref="K1:K2"/>
    <mergeCell ref="H1:H2"/>
    <mergeCell ref="A1:A2"/>
    <mergeCell ref="B1:E1"/>
    <mergeCell ref="F1:F2"/>
    <mergeCell ref="I1:I2"/>
    <mergeCell ref="J1:J2"/>
    <mergeCell ref="G1:G2"/>
  </mergeCells>
  <printOptions gridLines="1"/>
  <pageMargins left="0.75" right="0.75" top="1" bottom="1" header="0.5" footer="0.5"/>
  <pageSetup horizontalDpi="600" verticalDpi="600" orientation="landscape" scale="57" r:id="rId1"/>
  <headerFooter alignWithMargins="0">
    <oddHeader>&amp;LMemphis City Schools&amp;C2008 Physical Needs Assessment Data
&amp;RDivison of Facilities Managment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17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30.421875" style="27" customWidth="1"/>
    <col min="2" max="2" width="8.421875" style="27" customWidth="1"/>
    <col min="3" max="3" width="11.00390625" style="27" customWidth="1"/>
    <col min="4" max="4" width="24.421875" style="27" customWidth="1"/>
    <col min="5" max="5" width="13.7109375" style="27" customWidth="1"/>
    <col min="6" max="6" width="11.140625" style="28" bestFit="1" customWidth="1"/>
  </cols>
  <sheetData>
    <row r="1" spans="1:5" ht="12.75">
      <c r="A1" s="24" t="s">
        <v>179</v>
      </c>
      <c r="B1" s="24" t="s">
        <v>180</v>
      </c>
      <c r="C1" s="24" t="s">
        <v>181</v>
      </c>
      <c r="D1" s="24" t="s">
        <v>182</v>
      </c>
      <c r="E1" s="24" t="s">
        <v>183</v>
      </c>
    </row>
    <row r="2" spans="1:9" ht="12.75">
      <c r="A2" s="25" t="s">
        <v>184</v>
      </c>
      <c r="B2" s="25" t="s">
        <v>185</v>
      </c>
      <c r="C2" s="25"/>
      <c r="D2" s="25"/>
      <c r="E2" s="25"/>
      <c r="I2" t="s">
        <v>774</v>
      </c>
    </row>
    <row r="3" spans="1:5" ht="12.75">
      <c r="A3" s="25" t="s">
        <v>186</v>
      </c>
      <c r="B3" s="25" t="s">
        <v>187</v>
      </c>
      <c r="C3" s="25"/>
      <c r="D3" s="25"/>
      <c r="E3" s="25"/>
    </row>
    <row r="4" spans="1:6" ht="12.75">
      <c r="A4" s="25" t="s">
        <v>188</v>
      </c>
      <c r="B4" s="25" t="s">
        <v>189</v>
      </c>
      <c r="C4" s="25" t="s">
        <v>190</v>
      </c>
      <c r="D4" s="25" t="s">
        <v>191</v>
      </c>
      <c r="E4" s="25">
        <v>139338</v>
      </c>
      <c r="F4" s="28">
        <f>150*E4</f>
        <v>20900700</v>
      </c>
    </row>
    <row r="5" spans="1:5" ht="12.75">
      <c r="A5" s="25" t="s">
        <v>192</v>
      </c>
      <c r="B5" s="25" t="s">
        <v>193</v>
      </c>
      <c r="C5" s="25" t="s">
        <v>194</v>
      </c>
      <c r="D5" s="25" t="s">
        <v>195</v>
      </c>
      <c r="E5" s="25">
        <v>120000</v>
      </c>
    </row>
    <row r="6" spans="1:6" ht="12.75">
      <c r="A6" s="25" t="s">
        <v>192</v>
      </c>
      <c r="B6" s="25" t="s">
        <v>193</v>
      </c>
      <c r="C6" s="25" t="s">
        <v>196</v>
      </c>
      <c r="D6" s="25" t="s">
        <v>191</v>
      </c>
      <c r="E6" s="25">
        <v>48373</v>
      </c>
      <c r="F6" s="28">
        <f>(E5+E6)*150</f>
        <v>25255950</v>
      </c>
    </row>
    <row r="7" spans="1:6" ht="12.75">
      <c r="A7" s="25" t="s">
        <v>197</v>
      </c>
      <c r="B7" s="25" t="s">
        <v>198</v>
      </c>
      <c r="C7" s="25" t="s">
        <v>194</v>
      </c>
      <c r="D7" s="25" t="s">
        <v>199</v>
      </c>
      <c r="E7" s="25">
        <v>55934</v>
      </c>
      <c r="F7" s="28">
        <f>E7*150</f>
        <v>8390100</v>
      </c>
    </row>
    <row r="8" spans="1:5" ht="12.75">
      <c r="A8" s="25" t="s">
        <v>200</v>
      </c>
      <c r="B8" s="25" t="s">
        <v>201</v>
      </c>
      <c r="C8" s="25" t="s">
        <v>202</v>
      </c>
      <c r="D8" s="25" t="s">
        <v>191</v>
      </c>
      <c r="E8" s="25">
        <v>33242</v>
      </c>
    </row>
    <row r="9" spans="1:5" ht="12.75">
      <c r="A9" s="25" t="s">
        <v>203</v>
      </c>
      <c r="B9" s="25" t="s">
        <v>204</v>
      </c>
      <c r="C9" s="25" t="s">
        <v>205</v>
      </c>
      <c r="D9" s="25" t="s">
        <v>206</v>
      </c>
      <c r="E9" s="25">
        <v>0</v>
      </c>
    </row>
    <row r="10" spans="1:5" ht="12.75">
      <c r="A10" s="25" t="s">
        <v>207</v>
      </c>
      <c r="B10" s="25" t="s">
        <v>204</v>
      </c>
      <c r="C10" s="25" t="s">
        <v>208</v>
      </c>
      <c r="D10" s="25" t="s">
        <v>209</v>
      </c>
      <c r="E10" s="25">
        <v>0</v>
      </c>
    </row>
    <row r="11" spans="1:5" ht="12.75">
      <c r="A11" s="25" t="s">
        <v>210</v>
      </c>
      <c r="B11" s="25" t="s">
        <v>211</v>
      </c>
      <c r="C11" s="25" t="s">
        <v>194</v>
      </c>
      <c r="D11" s="25" t="s">
        <v>191</v>
      </c>
      <c r="E11" s="25">
        <v>38940</v>
      </c>
    </row>
    <row r="12" spans="1:5" ht="12.75">
      <c r="A12" s="25" t="s">
        <v>212</v>
      </c>
      <c r="B12" s="25" t="s">
        <v>213</v>
      </c>
      <c r="C12" s="25" t="s">
        <v>214</v>
      </c>
      <c r="D12" s="25" t="s">
        <v>195</v>
      </c>
      <c r="E12" s="25">
        <v>1600</v>
      </c>
    </row>
    <row r="13" spans="1:5" ht="12.75">
      <c r="A13" s="25" t="s">
        <v>212</v>
      </c>
      <c r="B13" s="25" t="s">
        <v>213</v>
      </c>
      <c r="C13" s="25" t="s">
        <v>215</v>
      </c>
      <c r="D13" s="25" t="s">
        <v>191</v>
      </c>
      <c r="E13" s="25">
        <v>68654</v>
      </c>
    </row>
    <row r="14" spans="1:5" ht="12.75">
      <c r="A14" s="25" t="s">
        <v>212</v>
      </c>
      <c r="B14" s="25" t="s">
        <v>213</v>
      </c>
      <c r="C14" s="25" t="s">
        <v>216</v>
      </c>
      <c r="D14" s="25" t="s">
        <v>217</v>
      </c>
      <c r="E14" s="25">
        <v>16170</v>
      </c>
    </row>
    <row r="15" spans="1:5" ht="12.75">
      <c r="A15" s="25" t="s">
        <v>212</v>
      </c>
      <c r="B15" s="25" t="s">
        <v>213</v>
      </c>
      <c r="C15" s="25" t="s">
        <v>218</v>
      </c>
      <c r="D15" s="25" t="s">
        <v>219</v>
      </c>
      <c r="E15" s="25">
        <v>1548</v>
      </c>
    </row>
    <row r="16" spans="1:5" ht="12.75">
      <c r="A16" s="25" t="s">
        <v>220</v>
      </c>
      <c r="B16" s="25" t="s">
        <v>221</v>
      </c>
      <c r="C16" s="25" t="s">
        <v>202</v>
      </c>
      <c r="D16" s="25" t="s">
        <v>222</v>
      </c>
      <c r="E16" s="25">
        <v>9380</v>
      </c>
    </row>
    <row r="17" spans="1:5" ht="12.75">
      <c r="A17" s="25" t="s">
        <v>220</v>
      </c>
      <c r="B17" s="25" t="s">
        <v>221</v>
      </c>
      <c r="C17" s="25" t="s">
        <v>223</v>
      </c>
      <c r="D17" s="25" t="s">
        <v>224</v>
      </c>
      <c r="E17" s="25">
        <v>24438</v>
      </c>
    </row>
    <row r="18" spans="1:5" ht="12.75">
      <c r="A18" s="25" t="s">
        <v>225</v>
      </c>
      <c r="B18" s="25" t="s">
        <v>226</v>
      </c>
      <c r="C18" s="25" t="s">
        <v>227</v>
      </c>
      <c r="D18" s="25" t="s">
        <v>224</v>
      </c>
      <c r="E18" s="25">
        <v>8322</v>
      </c>
    </row>
    <row r="19" spans="1:5" ht="12.75">
      <c r="A19" s="25" t="s">
        <v>228</v>
      </c>
      <c r="B19" s="25" t="s">
        <v>229</v>
      </c>
      <c r="C19" s="25" t="s">
        <v>230</v>
      </c>
      <c r="D19" s="25" t="s">
        <v>231</v>
      </c>
      <c r="E19" s="25">
        <v>5520</v>
      </c>
    </row>
    <row r="20" spans="1:5" ht="12.75">
      <c r="A20" s="25" t="s">
        <v>228</v>
      </c>
      <c r="B20" s="25" t="s">
        <v>229</v>
      </c>
      <c r="C20" s="25" t="s">
        <v>230</v>
      </c>
      <c r="D20" s="25" t="s">
        <v>232</v>
      </c>
      <c r="E20" s="25">
        <v>12867</v>
      </c>
    </row>
    <row r="21" spans="1:5" ht="12.75">
      <c r="A21" s="25" t="s">
        <v>228</v>
      </c>
      <c r="B21" s="25" t="s">
        <v>229</v>
      </c>
      <c r="C21" s="25" t="s">
        <v>233</v>
      </c>
      <c r="D21" s="25" t="s">
        <v>206</v>
      </c>
      <c r="E21" s="25">
        <v>7049</v>
      </c>
    </row>
    <row r="22" spans="1:6" ht="12.75">
      <c r="A22" s="25" t="s">
        <v>228</v>
      </c>
      <c r="B22" s="25" t="s">
        <v>229</v>
      </c>
      <c r="C22" s="25" t="s">
        <v>218</v>
      </c>
      <c r="D22" s="25" t="s">
        <v>191</v>
      </c>
      <c r="E22" s="25">
        <v>28888</v>
      </c>
      <c r="F22" s="28">
        <f>SUM(E19:E22)*150</f>
        <v>8148600</v>
      </c>
    </row>
    <row r="23" spans="1:5" ht="12.75">
      <c r="A23" s="25" t="s">
        <v>234</v>
      </c>
      <c r="B23" s="25" t="s">
        <v>235</v>
      </c>
      <c r="C23" s="25" t="s">
        <v>196</v>
      </c>
      <c r="D23" s="25" t="s">
        <v>236</v>
      </c>
      <c r="E23" s="25">
        <v>20000</v>
      </c>
    </row>
    <row r="24" spans="1:5" ht="25.5">
      <c r="A24" s="25" t="s">
        <v>237</v>
      </c>
      <c r="B24" s="25" t="s">
        <v>235</v>
      </c>
      <c r="C24" s="25" t="s">
        <v>196</v>
      </c>
      <c r="D24" s="25" t="s">
        <v>238</v>
      </c>
      <c r="E24" s="25">
        <v>21834</v>
      </c>
    </row>
    <row r="25" spans="1:5" ht="12.75">
      <c r="A25" s="25" t="s">
        <v>239</v>
      </c>
      <c r="B25" s="25" t="s">
        <v>235</v>
      </c>
      <c r="C25" s="25" t="s">
        <v>196</v>
      </c>
      <c r="D25" s="25" t="s">
        <v>240</v>
      </c>
      <c r="E25" s="25">
        <v>24423</v>
      </c>
    </row>
    <row r="26" spans="1:5" ht="12.75">
      <c r="A26" s="25" t="s">
        <v>239</v>
      </c>
      <c r="B26" s="25" t="s">
        <v>235</v>
      </c>
      <c r="C26" s="25" t="s">
        <v>241</v>
      </c>
      <c r="D26" s="25" t="s">
        <v>242</v>
      </c>
      <c r="E26" s="25">
        <v>31335</v>
      </c>
    </row>
    <row r="27" spans="1:5" ht="12.75">
      <c r="A27" s="25" t="s">
        <v>243</v>
      </c>
      <c r="B27" s="25" t="s">
        <v>244</v>
      </c>
      <c r="C27" s="25" t="s">
        <v>245</v>
      </c>
      <c r="D27" s="25" t="s">
        <v>246</v>
      </c>
      <c r="E27" s="25">
        <v>11121</v>
      </c>
    </row>
    <row r="28" spans="1:5" ht="12.75">
      <c r="A28" s="25" t="s">
        <v>243</v>
      </c>
      <c r="B28" s="25" t="s">
        <v>244</v>
      </c>
      <c r="C28" s="25" t="s">
        <v>216</v>
      </c>
      <c r="D28" s="25" t="s">
        <v>247</v>
      </c>
      <c r="E28" s="25">
        <v>41870</v>
      </c>
    </row>
    <row r="29" spans="1:5" ht="25.5">
      <c r="A29" s="25" t="s">
        <v>248</v>
      </c>
      <c r="B29" s="25" t="s">
        <v>249</v>
      </c>
      <c r="C29" s="25" t="s">
        <v>245</v>
      </c>
      <c r="D29" s="25" t="s">
        <v>250</v>
      </c>
      <c r="E29" s="25">
        <v>17783</v>
      </c>
    </row>
    <row r="30" spans="1:5" ht="25.5">
      <c r="A30" s="25" t="s">
        <v>248</v>
      </c>
      <c r="B30" s="25" t="s">
        <v>249</v>
      </c>
      <c r="C30" s="25" t="s">
        <v>196</v>
      </c>
      <c r="D30" s="25" t="s">
        <v>251</v>
      </c>
      <c r="E30" s="25">
        <v>28660</v>
      </c>
    </row>
    <row r="31" spans="1:5" ht="25.5">
      <c r="A31" s="25" t="s">
        <v>248</v>
      </c>
      <c r="B31" s="25" t="s">
        <v>249</v>
      </c>
      <c r="C31" s="25" t="s">
        <v>252</v>
      </c>
      <c r="D31" s="25" t="s">
        <v>253</v>
      </c>
      <c r="E31" s="25">
        <v>17783</v>
      </c>
    </row>
    <row r="32" spans="1:5" ht="25.5">
      <c r="A32" s="25" t="s">
        <v>248</v>
      </c>
      <c r="B32" s="25" t="s">
        <v>249</v>
      </c>
      <c r="C32" s="25" t="s">
        <v>194</v>
      </c>
      <c r="D32" s="25" t="s">
        <v>254</v>
      </c>
      <c r="E32" s="25">
        <v>9330</v>
      </c>
    </row>
    <row r="33" spans="1:5" ht="12.75">
      <c r="A33" s="25" t="s">
        <v>255</v>
      </c>
      <c r="B33" s="25" t="s">
        <v>256</v>
      </c>
      <c r="C33" s="25" t="s">
        <v>257</v>
      </c>
      <c r="D33" s="25" t="s">
        <v>195</v>
      </c>
      <c r="E33" s="25">
        <v>9756</v>
      </c>
    </row>
    <row r="34" spans="1:5" ht="12.75">
      <c r="A34" s="25" t="s">
        <v>255</v>
      </c>
      <c r="B34" s="25" t="s">
        <v>256</v>
      </c>
      <c r="C34" s="25" t="s">
        <v>214</v>
      </c>
      <c r="D34" s="25" t="s">
        <v>217</v>
      </c>
      <c r="E34" s="25">
        <v>3572</v>
      </c>
    </row>
    <row r="35" spans="1:5" ht="12.75">
      <c r="A35" s="25" t="s">
        <v>255</v>
      </c>
      <c r="B35" s="25" t="s">
        <v>256</v>
      </c>
      <c r="C35" s="25" t="s">
        <v>258</v>
      </c>
      <c r="D35" s="25" t="s">
        <v>191</v>
      </c>
      <c r="E35" s="25">
        <v>36115</v>
      </c>
    </row>
    <row r="36" spans="1:5" ht="12.75">
      <c r="A36" s="25" t="s">
        <v>259</v>
      </c>
      <c r="B36" s="25" t="s">
        <v>260</v>
      </c>
      <c r="C36" s="25" t="s">
        <v>216</v>
      </c>
      <c r="D36" s="25" t="s">
        <v>261</v>
      </c>
      <c r="E36" s="25">
        <v>4389</v>
      </c>
    </row>
    <row r="37" spans="1:5" ht="12.75">
      <c r="A37" s="25" t="s">
        <v>259</v>
      </c>
      <c r="B37" s="25" t="s">
        <v>260</v>
      </c>
      <c r="C37" s="25" t="s">
        <v>216</v>
      </c>
      <c r="D37" s="25" t="s">
        <v>262</v>
      </c>
      <c r="E37" s="25">
        <v>29607</v>
      </c>
    </row>
    <row r="38" spans="1:5" ht="12.75">
      <c r="A38" s="25" t="s">
        <v>259</v>
      </c>
      <c r="B38" s="25" t="s">
        <v>260</v>
      </c>
      <c r="C38" s="25" t="s">
        <v>208</v>
      </c>
      <c r="D38" s="25" t="s">
        <v>263</v>
      </c>
      <c r="E38" s="25">
        <v>30382</v>
      </c>
    </row>
    <row r="39" spans="1:5" ht="12.75">
      <c r="A39" s="25" t="s">
        <v>259</v>
      </c>
      <c r="B39" s="25" t="s">
        <v>260</v>
      </c>
      <c r="C39" s="25" t="s">
        <v>205</v>
      </c>
      <c r="D39" s="25" t="s">
        <v>247</v>
      </c>
      <c r="E39" s="25">
        <v>40287</v>
      </c>
    </row>
    <row r="40" spans="1:5" ht="12.75">
      <c r="A40" s="25" t="s">
        <v>264</v>
      </c>
      <c r="B40" s="25" t="s">
        <v>265</v>
      </c>
      <c r="C40" s="25" t="s">
        <v>266</v>
      </c>
      <c r="D40" s="25" t="s">
        <v>232</v>
      </c>
      <c r="E40" s="25">
        <v>5390</v>
      </c>
    </row>
    <row r="41" spans="1:5" ht="12.75">
      <c r="A41" s="25" t="s">
        <v>264</v>
      </c>
      <c r="B41" s="25" t="s">
        <v>265</v>
      </c>
      <c r="C41" s="25" t="s">
        <v>267</v>
      </c>
      <c r="D41" s="25" t="s">
        <v>268</v>
      </c>
      <c r="E41" s="25">
        <v>8816</v>
      </c>
    </row>
    <row r="42" spans="1:5" ht="12.75">
      <c r="A42" s="25" t="s">
        <v>264</v>
      </c>
      <c r="B42" s="25" t="s">
        <v>265</v>
      </c>
      <c r="C42" s="25" t="s">
        <v>266</v>
      </c>
      <c r="D42" s="25" t="s">
        <v>231</v>
      </c>
      <c r="E42" s="25">
        <v>18052</v>
      </c>
    </row>
    <row r="43" spans="1:5" ht="12.75">
      <c r="A43" s="25" t="s">
        <v>264</v>
      </c>
      <c r="B43" s="25" t="s">
        <v>265</v>
      </c>
      <c r="C43" s="25" t="s">
        <v>269</v>
      </c>
      <c r="D43" s="25" t="s">
        <v>206</v>
      </c>
      <c r="E43" s="25">
        <v>15982</v>
      </c>
    </row>
    <row r="44" spans="1:5" ht="12.75">
      <c r="A44" s="25" t="s">
        <v>264</v>
      </c>
      <c r="B44" s="25" t="s">
        <v>265</v>
      </c>
      <c r="C44" s="25" t="s">
        <v>202</v>
      </c>
      <c r="D44" s="25" t="s">
        <v>270</v>
      </c>
      <c r="E44" s="25">
        <v>2280</v>
      </c>
    </row>
    <row r="45" spans="1:5" ht="12.75">
      <c r="A45" s="25" t="s">
        <v>271</v>
      </c>
      <c r="B45" s="25" t="s">
        <v>272</v>
      </c>
      <c r="C45" s="25" t="s">
        <v>273</v>
      </c>
      <c r="D45" s="25" t="s">
        <v>232</v>
      </c>
      <c r="E45" s="25">
        <v>22081</v>
      </c>
    </row>
    <row r="46" spans="1:5" ht="12.75">
      <c r="A46" s="25" t="s">
        <v>271</v>
      </c>
      <c r="B46" s="25" t="s">
        <v>272</v>
      </c>
      <c r="C46" s="25" t="s">
        <v>216</v>
      </c>
      <c r="D46" s="25" t="s">
        <v>206</v>
      </c>
      <c r="E46" s="25">
        <v>2080</v>
      </c>
    </row>
    <row r="47" spans="1:5" ht="12.75">
      <c r="A47" s="25" t="s">
        <v>271</v>
      </c>
      <c r="B47" s="25" t="s">
        <v>272</v>
      </c>
      <c r="C47" s="25" t="s">
        <v>274</v>
      </c>
      <c r="D47" s="25" t="s">
        <v>268</v>
      </c>
      <c r="E47" s="25">
        <v>19000</v>
      </c>
    </row>
    <row r="48" spans="1:5" ht="12.75">
      <c r="A48" s="25" t="s">
        <v>271</v>
      </c>
      <c r="B48" s="25" t="s">
        <v>272</v>
      </c>
      <c r="C48" s="25" t="s">
        <v>269</v>
      </c>
      <c r="D48" s="25" t="s">
        <v>231</v>
      </c>
      <c r="E48" s="25">
        <v>45800</v>
      </c>
    </row>
    <row r="49" spans="1:5" ht="12.75">
      <c r="A49" s="25" t="s">
        <v>271</v>
      </c>
      <c r="B49" s="25" t="s">
        <v>272</v>
      </c>
      <c r="C49" s="25" t="s">
        <v>205</v>
      </c>
      <c r="D49" s="25" t="s">
        <v>191</v>
      </c>
      <c r="E49" s="25">
        <v>44576</v>
      </c>
    </row>
    <row r="50" spans="1:5" ht="12.75">
      <c r="A50" s="25" t="s">
        <v>275</v>
      </c>
      <c r="B50" s="25" t="s">
        <v>276</v>
      </c>
      <c r="C50" s="25" t="s">
        <v>190</v>
      </c>
      <c r="D50" s="25" t="s">
        <v>277</v>
      </c>
      <c r="E50" s="25">
        <v>126121</v>
      </c>
    </row>
    <row r="51" spans="1:5" ht="12.75">
      <c r="A51" s="25" t="s">
        <v>275</v>
      </c>
      <c r="B51" s="25" t="s">
        <v>276</v>
      </c>
      <c r="C51" s="25" t="s">
        <v>278</v>
      </c>
      <c r="D51" s="25" t="s">
        <v>279</v>
      </c>
      <c r="E51" s="25">
        <v>125273</v>
      </c>
    </row>
    <row r="52" spans="1:5" ht="12.75">
      <c r="A52" s="25" t="s">
        <v>275</v>
      </c>
      <c r="B52" s="25" t="s">
        <v>276</v>
      </c>
      <c r="C52" s="25" t="s">
        <v>280</v>
      </c>
      <c r="D52" s="25" t="s">
        <v>195</v>
      </c>
      <c r="E52" s="25">
        <v>13260</v>
      </c>
    </row>
    <row r="53" spans="1:5" ht="12.75">
      <c r="A53" s="25" t="s">
        <v>281</v>
      </c>
      <c r="B53" s="25" t="s">
        <v>282</v>
      </c>
      <c r="C53" s="25" t="s">
        <v>233</v>
      </c>
      <c r="D53" s="25" t="s">
        <v>191</v>
      </c>
      <c r="E53" s="25">
        <v>26993</v>
      </c>
    </row>
    <row r="54" spans="1:5" ht="12.75">
      <c r="A54" s="25" t="s">
        <v>281</v>
      </c>
      <c r="B54" s="25" t="s">
        <v>282</v>
      </c>
      <c r="C54" s="25" t="s">
        <v>283</v>
      </c>
      <c r="D54" s="25" t="s">
        <v>206</v>
      </c>
      <c r="E54" s="25">
        <v>12359</v>
      </c>
    </row>
    <row r="55" spans="1:5" ht="12.75">
      <c r="A55" s="25" t="s">
        <v>284</v>
      </c>
      <c r="B55" s="25" t="s">
        <v>285</v>
      </c>
      <c r="C55" s="25" t="s">
        <v>283</v>
      </c>
      <c r="D55" s="25" t="s">
        <v>286</v>
      </c>
      <c r="E55" s="25">
        <v>9625</v>
      </c>
    </row>
    <row r="56" spans="1:5" ht="12.75">
      <c r="A56" s="25" t="s">
        <v>284</v>
      </c>
      <c r="B56" s="25" t="s">
        <v>285</v>
      </c>
      <c r="C56" s="25" t="s">
        <v>283</v>
      </c>
      <c r="D56" s="25" t="s">
        <v>219</v>
      </c>
      <c r="E56" s="25">
        <v>3796</v>
      </c>
    </row>
    <row r="57" spans="1:5" ht="12.75">
      <c r="A57" s="25" t="s">
        <v>284</v>
      </c>
      <c r="B57" s="25" t="s">
        <v>285</v>
      </c>
      <c r="C57" s="25" t="s">
        <v>223</v>
      </c>
      <c r="D57" s="25" t="s">
        <v>195</v>
      </c>
      <c r="E57" s="25">
        <v>9931</v>
      </c>
    </row>
    <row r="58" spans="1:5" ht="12.75">
      <c r="A58" s="25" t="s">
        <v>284</v>
      </c>
      <c r="B58" s="25" t="s">
        <v>285</v>
      </c>
      <c r="C58" s="25" t="s">
        <v>233</v>
      </c>
      <c r="D58" s="25" t="s">
        <v>191</v>
      </c>
      <c r="E58" s="25">
        <v>27102</v>
      </c>
    </row>
    <row r="59" spans="1:5" ht="12.75">
      <c r="A59" s="25" t="s">
        <v>284</v>
      </c>
      <c r="B59" s="25" t="s">
        <v>285</v>
      </c>
      <c r="C59" s="25" t="s">
        <v>227</v>
      </c>
      <c r="D59" s="25" t="s">
        <v>217</v>
      </c>
      <c r="E59" s="25">
        <v>107724</v>
      </c>
    </row>
    <row r="60" spans="1:5" ht="12.75">
      <c r="A60" s="25" t="s">
        <v>287</v>
      </c>
      <c r="B60" s="25" t="s">
        <v>288</v>
      </c>
      <c r="C60" s="25" t="s">
        <v>289</v>
      </c>
      <c r="D60" s="25" t="s">
        <v>290</v>
      </c>
      <c r="E60" s="25">
        <v>138044</v>
      </c>
    </row>
    <row r="61" spans="1:5" ht="12.75">
      <c r="A61" s="25" t="s">
        <v>291</v>
      </c>
      <c r="B61" s="25" t="s">
        <v>292</v>
      </c>
      <c r="C61" s="25" t="s">
        <v>293</v>
      </c>
      <c r="D61" s="25" t="s">
        <v>219</v>
      </c>
      <c r="E61" s="25">
        <v>10000</v>
      </c>
    </row>
    <row r="62" spans="1:5" ht="12.75">
      <c r="A62" s="25" t="s">
        <v>291</v>
      </c>
      <c r="B62" s="25" t="s">
        <v>292</v>
      </c>
      <c r="C62" s="25" t="s">
        <v>294</v>
      </c>
      <c r="D62" s="25" t="s">
        <v>295</v>
      </c>
      <c r="E62" s="25">
        <v>24013</v>
      </c>
    </row>
    <row r="63" spans="1:5" ht="12.75">
      <c r="A63" s="25" t="s">
        <v>291</v>
      </c>
      <c r="B63" s="25" t="s">
        <v>292</v>
      </c>
      <c r="C63" s="25" t="s">
        <v>296</v>
      </c>
      <c r="D63" s="25" t="s">
        <v>217</v>
      </c>
      <c r="E63" s="25">
        <v>9168</v>
      </c>
    </row>
    <row r="64" spans="1:5" ht="12.75">
      <c r="A64" s="25" t="s">
        <v>291</v>
      </c>
      <c r="B64" s="25" t="s">
        <v>292</v>
      </c>
      <c r="C64" s="25" t="s">
        <v>227</v>
      </c>
      <c r="D64" s="25" t="s">
        <v>195</v>
      </c>
      <c r="E64" s="25">
        <v>0</v>
      </c>
    </row>
    <row r="65" spans="1:5" ht="12.75">
      <c r="A65" s="25" t="s">
        <v>291</v>
      </c>
      <c r="B65" s="25" t="s">
        <v>292</v>
      </c>
      <c r="C65" s="25" t="s">
        <v>294</v>
      </c>
      <c r="D65" s="25" t="s">
        <v>191</v>
      </c>
      <c r="E65" s="25">
        <v>25500</v>
      </c>
    </row>
    <row r="66" spans="1:5" ht="12.75">
      <c r="A66" s="25" t="s">
        <v>291</v>
      </c>
      <c r="B66" s="25" t="s">
        <v>292</v>
      </c>
      <c r="C66" s="25" t="s">
        <v>293</v>
      </c>
      <c r="D66" s="25" t="s">
        <v>297</v>
      </c>
      <c r="E66" s="25">
        <v>9005</v>
      </c>
    </row>
    <row r="67" spans="1:5" ht="12.75">
      <c r="A67" s="25" t="s">
        <v>298</v>
      </c>
      <c r="B67" s="25" t="s">
        <v>299</v>
      </c>
      <c r="C67" s="25" t="s">
        <v>202</v>
      </c>
      <c r="D67" s="25" t="s">
        <v>242</v>
      </c>
      <c r="E67" s="25">
        <v>3814</v>
      </c>
    </row>
    <row r="68" spans="1:5" ht="12.75">
      <c r="A68" s="25" t="s">
        <v>298</v>
      </c>
      <c r="B68" s="25" t="s">
        <v>299</v>
      </c>
      <c r="C68" s="25" t="s">
        <v>227</v>
      </c>
      <c r="D68" s="25" t="s">
        <v>300</v>
      </c>
      <c r="E68" s="25">
        <v>27321</v>
      </c>
    </row>
    <row r="69" spans="1:5" ht="12.75">
      <c r="A69" s="25" t="s">
        <v>298</v>
      </c>
      <c r="B69" s="25" t="s">
        <v>299</v>
      </c>
      <c r="C69" s="25" t="s">
        <v>216</v>
      </c>
      <c r="D69" s="25" t="s">
        <v>238</v>
      </c>
      <c r="E69" s="25">
        <v>3549</v>
      </c>
    </row>
    <row r="70" spans="1:5" ht="12.75">
      <c r="A70" s="25" t="s">
        <v>298</v>
      </c>
      <c r="B70" s="25" t="s">
        <v>299</v>
      </c>
      <c r="C70" s="25" t="s">
        <v>202</v>
      </c>
      <c r="D70" s="25" t="s">
        <v>301</v>
      </c>
      <c r="E70" s="25">
        <v>17920</v>
      </c>
    </row>
    <row r="71" spans="1:5" ht="12.75">
      <c r="A71" s="25" t="s">
        <v>298</v>
      </c>
      <c r="B71" s="25" t="s">
        <v>299</v>
      </c>
      <c r="C71" s="25" t="s">
        <v>202</v>
      </c>
      <c r="D71" s="25" t="s">
        <v>297</v>
      </c>
      <c r="E71" s="25">
        <v>22201</v>
      </c>
    </row>
    <row r="72" spans="1:5" ht="12.75">
      <c r="A72" s="25" t="s">
        <v>298</v>
      </c>
      <c r="B72" s="25" t="s">
        <v>299</v>
      </c>
      <c r="C72" s="25" t="s">
        <v>302</v>
      </c>
      <c r="D72" s="25" t="s">
        <v>286</v>
      </c>
      <c r="E72" s="25">
        <v>4720</v>
      </c>
    </row>
    <row r="73" spans="1:5" ht="12.75">
      <c r="A73" s="25" t="s">
        <v>298</v>
      </c>
      <c r="B73" s="25" t="s">
        <v>299</v>
      </c>
      <c r="C73" s="25" t="s">
        <v>202</v>
      </c>
      <c r="D73" s="25" t="s">
        <v>219</v>
      </c>
      <c r="E73" s="25">
        <v>13450</v>
      </c>
    </row>
    <row r="74" spans="1:5" ht="12.75">
      <c r="A74" s="25" t="s">
        <v>298</v>
      </c>
      <c r="B74" s="25" t="s">
        <v>299</v>
      </c>
      <c r="C74" s="25" t="s">
        <v>216</v>
      </c>
      <c r="D74" s="25" t="s">
        <v>217</v>
      </c>
      <c r="E74" s="25">
        <v>14500</v>
      </c>
    </row>
    <row r="75" spans="1:5" ht="12.75">
      <c r="A75" s="25" t="s">
        <v>298</v>
      </c>
      <c r="B75" s="25" t="s">
        <v>299</v>
      </c>
      <c r="C75" s="25" t="s">
        <v>269</v>
      </c>
      <c r="D75" s="25" t="s">
        <v>195</v>
      </c>
      <c r="E75" s="25">
        <v>27871</v>
      </c>
    </row>
    <row r="76" spans="1:5" ht="12.75">
      <c r="A76" s="25" t="s">
        <v>298</v>
      </c>
      <c r="B76" s="25" t="s">
        <v>299</v>
      </c>
      <c r="C76" s="25" t="s">
        <v>283</v>
      </c>
      <c r="D76" s="25" t="s">
        <v>191</v>
      </c>
      <c r="E76" s="25">
        <v>44460</v>
      </c>
    </row>
    <row r="77" spans="1:5" ht="12.75">
      <c r="A77" s="25" t="s">
        <v>298</v>
      </c>
      <c r="B77" s="25" t="s">
        <v>299</v>
      </c>
      <c r="C77" s="25" t="s">
        <v>216</v>
      </c>
      <c r="D77" s="25" t="s">
        <v>303</v>
      </c>
      <c r="E77" s="25">
        <v>756</v>
      </c>
    </row>
    <row r="78" spans="1:5" ht="12.75">
      <c r="A78" s="25" t="s">
        <v>304</v>
      </c>
      <c r="B78" s="25" t="s">
        <v>305</v>
      </c>
      <c r="C78" s="25" t="s">
        <v>190</v>
      </c>
      <c r="D78" s="25" t="s">
        <v>247</v>
      </c>
      <c r="E78" s="25">
        <v>47149</v>
      </c>
    </row>
    <row r="79" spans="1:5" ht="12.75">
      <c r="A79" s="25" t="s">
        <v>306</v>
      </c>
      <c r="B79" s="25" t="s">
        <v>307</v>
      </c>
      <c r="C79" s="25" t="s">
        <v>296</v>
      </c>
      <c r="D79" s="25" t="s">
        <v>308</v>
      </c>
      <c r="E79" s="25">
        <v>8201</v>
      </c>
    </row>
    <row r="80" spans="1:5" ht="12.75">
      <c r="A80" s="25" t="s">
        <v>306</v>
      </c>
      <c r="B80" s="25" t="s">
        <v>307</v>
      </c>
      <c r="C80" s="25" t="s">
        <v>196</v>
      </c>
      <c r="D80" s="25" t="s">
        <v>199</v>
      </c>
      <c r="E80" s="25">
        <v>31946</v>
      </c>
    </row>
    <row r="81" spans="1:5" ht="12.75">
      <c r="A81" s="25" t="s">
        <v>309</v>
      </c>
      <c r="B81" s="25" t="s">
        <v>310</v>
      </c>
      <c r="C81" s="25" t="s">
        <v>267</v>
      </c>
      <c r="D81" s="25" t="s">
        <v>232</v>
      </c>
      <c r="E81" s="25">
        <v>37673</v>
      </c>
    </row>
    <row r="82" spans="1:5" ht="12.75">
      <c r="A82" s="25" t="s">
        <v>309</v>
      </c>
      <c r="B82" s="25" t="s">
        <v>310</v>
      </c>
      <c r="C82" s="25" t="s">
        <v>245</v>
      </c>
      <c r="D82" s="25" t="s">
        <v>231</v>
      </c>
      <c r="E82" s="25">
        <v>16500</v>
      </c>
    </row>
    <row r="83" spans="1:5" ht="12.75">
      <c r="A83" s="25" t="s">
        <v>309</v>
      </c>
      <c r="B83" s="25" t="s">
        <v>310</v>
      </c>
      <c r="C83" s="25" t="s">
        <v>267</v>
      </c>
      <c r="D83" s="25" t="s">
        <v>206</v>
      </c>
      <c r="E83" s="25">
        <v>37673</v>
      </c>
    </row>
    <row r="84" spans="1:5" ht="12.75">
      <c r="A84" s="25" t="s">
        <v>309</v>
      </c>
      <c r="B84" s="25" t="s">
        <v>310</v>
      </c>
      <c r="C84" s="25" t="s">
        <v>208</v>
      </c>
      <c r="D84" s="25" t="s">
        <v>224</v>
      </c>
      <c r="E84" s="25">
        <v>47074</v>
      </c>
    </row>
    <row r="85" spans="1:5" ht="12.75">
      <c r="A85" s="25" t="s">
        <v>311</v>
      </c>
      <c r="B85" s="25" t="s">
        <v>312</v>
      </c>
      <c r="C85" s="25" t="s">
        <v>313</v>
      </c>
      <c r="D85" s="25" t="s">
        <v>254</v>
      </c>
      <c r="E85" s="25">
        <v>28797</v>
      </c>
    </row>
    <row r="86" spans="1:5" ht="12.75">
      <c r="A86" s="25" t="s">
        <v>311</v>
      </c>
      <c r="B86" s="25" t="s">
        <v>312</v>
      </c>
      <c r="C86" s="25" t="s">
        <v>241</v>
      </c>
      <c r="D86" s="25" t="s">
        <v>191</v>
      </c>
      <c r="E86" s="25">
        <v>286000</v>
      </c>
    </row>
    <row r="87" spans="1:5" ht="12.75">
      <c r="A87" s="25" t="s">
        <v>311</v>
      </c>
      <c r="B87" s="25" t="s">
        <v>312</v>
      </c>
      <c r="C87" s="25" t="s">
        <v>314</v>
      </c>
      <c r="D87" s="25" t="s">
        <v>315</v>
      </c>
      <c r="E87" s="25">
        <v>9720</v>
      </c>
    </row>
    <row r="88" spans="1:5" ht="12.75">
      <c r="A88" s="25" t="s">
        <v>316</v>
      </c>
      <c r="B88" s="25" t="s">
        <v>317</v>
      </c>
      <c r="C88" s="25" t="s">
        <v>267</v>
      </c>
      <c r="D88" s="25" t="s">
        <v>318</v>
      </c>
      <c r="E88" s="25">
        <v>45580</v>
      </c>
    </row>
    <row r="89" spans="1:5" ht="12.75">
      <c r="A89" s="25" t="s">
        <v>319</v>
      </c>
      <c r="B89" s="25" t="s">
        <v>320</v>
      </c>
      <c r="C89" s="25" t="s">
        <v>230</v>
      </c>
      <c r="D89" s="25" t="s">
        <v>321</v>
      </c>
      <c r="E89" s="25">
        <v>0</v>
      </c>
    </row>
    <row r="90" spans="1:5" ht="12.75">
      <c r="A90" s="25" t="s">
        <v>319</v>
      </c>
      <c r="B90" s="25" t="s">
        <v>320</v>
      </c>
      <c r="C90" s="25" t="s">
        <v>322</v>
      </c>
      <c r="D90" s="25" t="s">
        <v>224</v>
      </c>
      <c r="E90" s="25">
        <v>0</v>
      </c>
    </row>
    <row r="91" spans="1:5" ht="12.75">
      <c r="A91" s="25" t="s">
        <v>319</v>
      </c>
      <c r="B91" s="25" t="s">
        <v>320</v>
      </c>
      <c r="C91" s="25" t="s">
        <v>230</v>
      </c>
      <c r="D91" s="25" t="s">
        <v>206</v>
      </c>
      <c r="E91" s="25">
        <v>0</v>
      </c>
    </row>
    <row r="92" spans="1:5" ht="12.75">
      <c r="A92" s="25" t="s">
        <v>319</v>
      </c>
      <c r="B92" s="25" t="s">
        <v>320</v>
      </c>
      <c r="C92" s="25" t="s">
        <v>230</v>
      </c>
      <c r="D92" s="25" t="s">
        <v>231</v>
      </c>
      <c r="E92" s="25">
        <v>0</v>
      </c>
    </row>
    <row r="93" spans="1:5" ht="12.75">
      <c r="A93" s="25" t="s">
        <v>319</v>
      </c>
      <c r="B93" s="25" t="s">
        <v>320</v>
      </c>
      <c r="C93" s="25" t="s">
        <v>230</v>
      </c>
      <c r="D93" s="25" t="s">
        <v>270</v>
      </c>
      <c r="E93" s="25">
        <v>0</v>
      </c>
    </row>
    <row r="94" spans="1:5" ht="12.75">
      <c r="A94" s="25" t="s">
        <v>319</v>
      </c>
      <c r="B94" s="25" t="s">
        <v>320</v>
      </c>
      <c r="C94" s="25" t="s">
        <v>230</v>
      </c>
      <c r="D94" s="25" t="s">
        <v>232</v>
      </c>
      <c r="E94" s="25">
        <v>0</v>
      </c>
    </row>
    <row r="95" spans="1:5" ht="12.75">
      <c r="A95" s="25" t="s">
        <v>319</v>
      </c>
      <c r="B95" s="25" t="s">
        <v>320</v>
      </c>
      <c r="C95" s="25" t="s">
        <v>322</v>
      </c>
      <c r="D95" s="25" t="s">
        <v>323</v>
      </c>
      <c r="E95" s="25">
        <v>0</v>
      </c>
    </row>
    <row r="96" spans="1:5" ht="12.75">
      <c r="A96" s="25" t="s">
        <v>319</v>
      </c>
      <c r="B96" s="25" t="s">
        <v>320</v>
      </c>
      <c r="C96" s="25" t="s">
        <v>230</v>
      </c>
      <c r="D96" s="25" t="s">
        <v>324</v>
      </c>
      <c r="E96" s="25">
        <v>0</v>
      </c>
    </row>
    <row r="97" spans="1:5" ht="12.75">
      <c r="A97" s="25" t="s">
        <v>319</v>
      </c>
      <c r="B97" s="25" t="s">
        <v>320</v>
      </c>
      <c r="C97" s="25" t="s">
        <v>230</v>
      </c>
      <c r="D97" s="25" t="s">
        <v>268</v>
      </c>
      <c r="E97" s="25">
        <v>0</v>
      </c>
    </row>
    <row r="98" spans="1:5" ht="12.75">
      <c r="A98" s="25" t="s">
        <v>325</v>
      </c>
      <c r="B98" s="25" t="s">
        <v>326</v>
      </c>
      <c r="C98" s="25" t="s">
        <v>327</v>
      </c>
      <c r="D98" s="25" t="s">
        <v>217</v>
      </c>
      <c r="E98" s="25">
        <v>42400</v>
      </c>
    </row>
    <row r="99" spans="1:5" ht="12.75">
      <c r="A99" s="25" t="s">
        <v>325</v>
      </c>
      <c r="B99" s="25" t="s">
        <v>326</v>
      </c>
      <c r="C99" s="25" t="s">
        <v>327</v>
      </c>
      <c r="D99" s="25" t="s">
        <v>195</v>
      </c>
      <c r="E99" s="25">
        <v>32338</v>
      </c>
    </row>
    <row r="100" spans="1:5" ht="12.75">
      <c r="A100" s="25" t="s">
        <v>325</v>
      </c>
      <c r="B100" s="25" t="s">
        <v>326</v>
      </c>
      <c r="C100" s="25" t="s">
        <v>328</v>
      </c>
      <c r="D100" s="25" t="s">
        <v>329</v>
      </c>
      <c r="E100" s="25">
        <v>45991</v>
      </c>
    </row>
    <row r="101" spans="1:5" ht="12.75">
      <c r="A101" s="25" t="s">
        <v>330</v>
      </c>
      <c r="B101" s="25" t="s">
        <v>331</v>
      </c>
      <c r="C101" s="25" t="s">
        <v>245</v>
      </c>
      <c r="D101" s="25" t="s">
        <v>191</v>
      </c>
      <c r="E101" s="25">
        <v>157808</v>
      </c>
    </row>
    <row r="102" spans="1:5" ht="12.75">
      <c r="A102" s="25" t="s">
        <v>332</v>
      </c>
      <c r="B102" s="25" t="s">
        <v>331</v>
      </c>
      <c r="C102" s="25" t="s">
        <v>333</v>
      </c>
      <c r="D102" s="25" t="s">
        <v>254</v>
      </c>
      <c r="E102" s="25">
        <v>29992</v>
      </c>
    </row>
    <row r="103" spans="1:5" ht="12.75">
      <c r="A103" s="25" t="s">
        <v>332</v>
      </c>
      <c r="B103" s="25" t="s">
        <v>331</v>
      </c>
      <c r="C103" s="25" t="s">
        <v>333</v>
      </c>
      <c r="D103" s="25" t="s">
        <v>253</v>
      </c>
      <c r="E103" s="25">
        <v>28371</v>
      </c>
    </row>
    <row r="104" spans="1:5" ht="12.75">
      <c r="A104" s="25" t="s">
        <v>332</v>
      </c>
      <c r="B104" s="25" t="s">
        <v>331</v>
      </c>
      <c r="C104" s="25" t="s">
        <v>245</v>
      </c>
      <c r="D104" s="25" t="s">
        <v>191</v>
      </c>
      <c r="E104" s="25">
        <v>157808</v>
      </c>
    </row>
    <row r="105" spans="1:5" ht="12.75">
      <c r="A105" s="25" t="s">
        <v>334</v>
      </c>
      <c r="B105" s="25" t="s">
        <v>335</v>
      </c>
      <c r="C105" s="25" t="s">
        <v>336</v>
      </c>
      <c r="D105" s="25" t="s">
        <v>247</v>
      </c>
      <c r="E105" s="25">
        <v>34000</v>
      </c>
    </row>
    <row r="106" spans="1:5" ht="12.75">
      <c r="A106" s="25" t="s">
        <v>337</v>
      </c>
      <c r="B106" s="25" t="s">
        <v>338</v>
      </c>
      <c r="C106" s="25" t="s">
        <v>302</v>
      </c>
      <c r="D106" s="25" t="s">
        <v>339</v>
      </c>
      <c r="E106" s="25">
        <v>14042</v>
      </c>
    </row>
    <row r="107" spans="1:5" ht="12.75">
      <c r="A107" s="25" t="s">
        <v>337</v>
      </c>
      <c r="B107" s="25" t="s">
        <v>338</v>
      </c>
      <c r="C107" s="25" t="s">
        <v>205</v>
      </c>
      <c r="D107" s="25" t="s">
        <v>247</v>
      </c>
      <c r="E107" s="25">
        <v>33051</v>
      </c>
    </row>
    <row r="108" spans="1:5" ht="12.75">
      <c r="A108" s="25" t="s">
        <v>340</v>
      </c>
      <c r="B108" s="25" t="s">
        <v>341</v>
      </c>
      <c r="C108" s="25" t="s">
        <v>252</v>
      </c>
      <c r="D108" s="25" t="s">
        <v>191</v>
      </c>
      <c r="E108" s="25">
        <v>51144</v>
      </c>
    </row>
    <row r="109" spans="1:5" ht="12.75">
      <c r="A109" s="25" t="s">
        <v>342</v>
      </c>
      <c r="B109" s="25" t="s">
        <v>343</v>
      </c>
      <c r="C109" s="25" t="s">
        <v>196</v>
      </c>
      <c r="D109" s="25" t="s">
        <v>247</v>
      </c>
      <c r="E109" s="25">
        <v>93447</v>
      </c>
    </row>
    <row r="110" spans="1:5" ht="25.5">
      <c r="A110" s="25" t="s">
        <v>344</v>
      </c>
      <c r="B110" s="25" t="s">
        <v>345</v>
      </c>
      <c r="C110" s="25" t="s">
        <v>233</v>
      </c>
      <c r="D110" s="25" t="s">
        <v>346</v>
      </c>
      <c r="E110" s="25">
        <v>143695</v>
      </c>
    </row>
    <row r="111" spans="1:5" ht="12.75">
      <c r="A111" s="25" t="s">
        <v>347</v>
      </c>
      <c r="B111" s="25" t="s">
        <v>348</v>
      </c>
      <c r="C111" s="25" t="s">
        <v>230</v>
      </c>
      <c r="D111" s="25" t="s">
        <v>206</v>
      </c>
      <c r="E111" s="25">
        <v>800</v>
      </c>
    </row>
    <row r="112" spans="1:5" ht="12.75">
      <c r="A112" s="25" t="s">
        <v>347</v>
      </c>
      <c r="B112" s="25" t="s">
        <v>348</v>
      </c>
      <c r="C112" s="25" t="s">
        <v>230</v>
      </c>
      <c r="D112" s="25" t="s">
        <v>224</v>
      </c>
      <c r="E112" s="25">
        <v>2916</v>
      </c>
    </row>
    <row r="113" spans="1:5" ht="12.75">
      <c r="A113" s="25" t="s">
        <v>349</v>
      </c>
      <c r="B113" s="25" t="s">
        <v>350</v>
      </c>
      <c r="C113" s="25" t="s">
        <v>351</v>
      </c>
      <c r="D113" s="25" t="s">
        <v>219</v>
      </c>
      <c r="E113" s="25">
        <v>5305</v>
      </c>
    </row>
    <row r="114" spans="1:5" ht="12.75">
      <c r="A114" s="25" t="s">
        <v>349</v>
      </c>
      <c r="B114" s="25" t="s">
        <v>350</v>
      </c>
      <c r="C114" s="25" t="s">
        <v>352</v>
      </c>
      <c r="D114" s="25" t="s">
        <v>232</v>
      </c>
      <c r="E114" s="25">
        <v>0</v>
      </c>
    </row>
    <row r="115" spans="1:5" ht="12.75">
      <c r="A115" s="25" t="s">
        <v>349</v>
      </c>
      <c r="B115" s="25" t="s">
        <v>350</v>
      </c>
      <c r="C115" s="25" t="s">
        <v>328</v>
      </c>
      <c r="D115" s="25" t="s">
        <v>206</v>
      </c>
      <c r="E115" s="25">
        <v>14193</v>
      </c>
    </row>
    <row r="116" spans="1:5" ht="12.75">
      <c r="A116" s="25" t="s">
        <v>349</v>
      </c>
      <c r="B116" s="25" t="s">
        <v>350</v>
      </c>
      <c r="C116" s="25" t="s">
        <v>202</v>
      </c>
      <c r="D116" s="25" t="s">
        <v>191</v>
      </c>
      <c r="E116" s="25">
        <v>36302</v>
      </c>
    </row>
    <row r="117" spans="1:5" ht="12.75">
      <c r="A117" s="25" t="s">
        <v>353</v>
      </c>
      <c r="B117" s="25" t="s">
        <v>354</v>
      </c>
      <c r="C117" s="25" t="s">
        <v>336</v>
      </c>
      <c r="D117" s="25" t="s">
        <v>355</v>
      </c>
      <c r="E117" s="25">
        <v>6600</v>
      </c>
    </row>
    <row r="118" spans="1:5" ht="12.75">
      <c r="A118" s="25" t="s">
        <v>353</v>
      </c>
      <c r="B118" s="25" t="s">
        <v>354</v>
      </c>
      <c r="C118" s="25" t="s">
        <v>208</v>
      </c>
      <c r="D118" s="25" t="s">
        <v>318</v>
      </c>
      <c r="E118" s="25">
        <v>26077</v>
      </c>
    </row>
    <row r="119" spans="1:5" ht="12.75">
      <c r="A119" s="25" t="s">
        <v>353</v>
      </c>
      <c r="B119" s="25" t="s">
        <v>354</v>
      </c>
      <c r="C119" s="25" t="s">
        <v>227</v>
      </c>
      <c r="D119" s="25" t="s">
        <v>355</v>
      </c>
      <c r="E119" s="25">
        <v>7000</v>
      </c>
    </row>
    <row r="120" spans="1:5" ht="12.75">
      <c r="A120" s="25" t="s">
        <v>356</v>
      </c>
      <c r="B120" s="25" t="s">
        <v>357</v>
      </c>
      <c r="C120" s="25" t="s">
        <v>266</v>
      </c>
      <c r="D120" s="25" t="s">
        <v>206</v>
      </c>
      <c r="E120" s="25">
        <v>10360</v>
      </c>
    </row>
    <row r="121" spans="1:5" ht="12.75">
      <c r="A121" s="25" t="s">
        <v>356</v>
      </c>
      <c r="B121" s="25" t="s">
        <v>357</v>
      </c>
      <c r="C121" s="25" t="s">
        <v>358</v>
      </c>
      <c r="D121" s="25" t="s">
        <v>224</v>
      </c>
      <c r="E121" s="25">
        <v>170577</v>
      </c>
    </row>
    <row r="122" spans="1:5" ht="12.75">
      <c r="A122" s="25" t="s">
        <v>356</v>
      </c>
      <c r="B122" s="25" t="s">
        <v>357</v>
      </c>
      <c r="C122" s="25" t="s">
        <v>358</v>
      </c>
      <c r="D122" s="25" t="s">
        <v>268</v>
      </c>
      <c r="E122" s="25">
        <v>2277</v>
      </c>
    </row>
    <row r="123" spans="1:5" ht="12.75">
      <c r="A123" s="25" t="s">
        <v>356</v>
      </c>
      <c r="B123" s="25" t="s">
        <v>357</v>
      </c>
      <c r="C123" s="25" t="s">
        <v>328</v>
      </c>
      <c r="D123" s="25" t="s">
        <v>270</v>
      </c>
      <c r="E123" s="25">
        <v>2500</v>
      </c>
    </row>
    <row r="124" spans="1:5" ht="12.75">
      <c r="A124" s="25" t="s">
        <v>356</v>
      </c>
      <c r="B124" s="25" t="s">
        <v>357</v>
      </c>
      <c r="C124" s="25" t="s">
        <v>227</v>
      </c>
      <c r="D124" s="25" t="s">
        <v>232</v>
      </c>
      <c r="E124" s="25">
        <v>0</v>
      </c>
    </row>
    <row r="125" spans="1:5" ht="12.75">
      <c r="A125" s="25" t="s">
        <v>356</v>
      </c>
      <c r="B125" s="25" t="s">
        <v>357</v>
      </c>
      <c r="C125" s="25" t="s">
        <v>283</v>
      </c>
      <c r="D125" s="25" t="s">
        <v>231</v>
      </c>
      <c r="E125" s="25">
        <v>1183</v>
      </c>
    </row>
    <row r="126" spans="1:5" ht="12.75">
      <c r="A126" s="25" t="s">
        <v>359</v>
      </c>
      <c r="B126" s="25" t="s">
        <v>360</v>
      </c>
      <c r="C126" s="25" t="s">
        <v>274</v>
      </c>
      <c r="D126" s="25" t="s">
        <v>191</v>
      </c>
      <c r="E126" s="25">
        <v>53200</v>
      </c>
    </row>
    <row r="127" spans="1:5" ht="12.75">
      <c r="A127" s="25" t="s">
        <v>361</v>
      </c>
      <c r="B127" s="25" t="s">
        <v>360</v>
      </c>
      <c r="C127" s="25" t="s">
        <v>274</v>
      </c>
      <c r="D127" s="25" t="s">
        <v>206</v>
      </c>
      <c r="E127" s="25">
        <v>19100</v>
      </c>
    </row>
    <row r="128" spans="1:5" ht="12.75">
      <c r="A128" s="25" t="s">
        <v>362</v>
      </c>
      <c r="B128" s="25" t="s">
        <v>363</v>
      </c>
      <c r="C128" s="25" t="s">
        <v>351</v>
      </c>
      <c r="D128" s="25" t="s">
        <v>364</v>
      </c>
      <c r="E128" s="26"/>
    </row>
    <row r="129" spans="1:5" ht="12.75">
      <c r="A129" s="25" t="s">
        <v>365</v>
      </c>
      <c r="B129" s="25" t="s">
        <v>363</v>
      </c>
      <c r="C129" s="25" t="s">
        <v>196</v>
      </c>
      <c r="D129" s="25" t="s">
        <v>254</v>
      </c>
      <c r="E129" s="25">
        <v>20640</v>
      </c>
    </row>
    <row r="130" spans="1:5" ht="12.75">
      <c r="A130" s="25" t="s">
        <v>365</v>
      </c>
      <c r="B130" s="25" t="s">
        <v>363</v>
      </c>
      <c r="C130" s="25" t="s">
        <v>274</v>
      </c>
      <c r="D130" s="25" t="s">
        <v>315</v>
      </c>
      <c r="E130" s="25">
        <v>4000</v>
      </c>
    </row>
    <row r="131" spans="1:5" ht="12.75">
      <c r="A131" s="25" t="s">
        <v>365</v>
      </c>
      <c r="B131" s="25" t="s">
        <v>363</v>
      </c>
      <c r="C131" s="25" t="s">
        <v>274</v>
      </c>
      <c r="D131" s="25" t="s">
        <v>366</v>
      </c>
      <c r="E131" s="25">
        <v>8496</v>
      </c>
    </row>
    <row r="132" spans="1:5" ht="12.75">
      <c r="A132" s="25" t="s">
        <v>365</v>
      </c>
      <c r="B132" s="25" t="s">
        <v>363</v>
      </c>
      <c r="C132" s="25" t="s">
        <v>267</v>
      </c>
      <c r="D132" s="25" t="s">
        <v>367</v>
      </c>
      <c r="E132" s="25">
        <v>24500</v>
      </c>
    </row>
    <row r="133" spans="1:5" ht="12.75">
      <c r="A133" s="25" t="s">
        <v>368</v>
      </c>
      <c r="B133" s="25" t="s">
        <v>369</v>
      </c>
      <c r="C133" s="25" t="s">
        <v>370</v>
      </c>
      <c r="D133" s="25" t="s">
        <v>191</v>
      </c>
      <c r="E133" s="25">
        <v>54246</v>
      </c>
    </row>
    <row r="134" spans="1:5" ht="12.75">
      <c r="A134" s="25" t="s">
        <v>368</v>
      </c>
      <c r="B134" s="25" t="s">
        <v>369</v>
      </c>
      <c r="C134" s="25" t="s">
        <v>190</v>
      </c>
      <c r="D134" s="25" t="s">
        <v>371</v>
      </c>
      <c r="E134" s="25">
        <v>13000</v>
      </c>
    </row>
    <row r="135" spans="1:5" ht="12.75">
      <c r="A135" s="25" t="s">
        <v>372</v>
      </c>
      <c r="B135" s="25" t="s">
        <v>373</v>
      </c>
      <c r="C135" s="25" t="s">
        <v>230</v>
      </c>
      <c r="D135" s="25" t="s">
        <v>206</v>
      </c>
      <c r="E135" s="25">
        <v>700</v>
      </c>
    </row>
    <row r="136" spans="1:5" ht="12.75">
      <c r="A136" s="25" t="s">
        <v>374</v>
      </c>
      <c r="B136" s="25" t="s">
        <v>373</v>
      </c>
      <c r="C136" s="25" t="s">
        <v>230</v>
      </c>
      <c r="D136" s="25" t="s">
        <v>375</v>
      </c>
      <c r="E136" s="25">
        <v>200</v>
      </c>
    </row>
    <row r="137" spans="1:5" ht="12.75">
      <c r="A137" s="25" t="s">
        <v>374</v>
      </c>
      <c r="B137" s="25" t="s">
        <v>373</v>
      </c>
      <c r="C137" s="25" t="s">
        <v>230</v>
      </c>
      <c r="D137" s="25" t="s">
        <v>376</v>
      </c>
      <c r="E137" s="25">
        <v>1100</v>
      </c>
    </row>
    <row r="138" spans="1:5" ht="12.75">
      <c r="A138" s="25" t="s">
        <v>377</v>
      </c>
      <c r="B138" s="25" t="s">
        <v>378</v>
      </c>
      <c r="C138" s="25" t="s">
        <v>245</v>
      </c>
      <c r="D138" s="25" t="s">
        <v>308</v>
      </c>
      <c r="E138" s="25">
        <v>21692</v>
      </c>
    </row>
    <row r="139" spans="1:5" ht="12.75">
      <c r="A139" s="25" t="s">
        <v>377</v>
      </c>
      <c r="B139" s="25" t="s">
        <v>378</v>
      </c>
      <c r="C139" s="25" t="s">
        <v>267</v>
      </c>
      <c r="D139" s="25" t="s">
        <v>379</v>
      </c>
      <c r="E139" s="25">
        <v>9589</v>
      </c>
    </row>
    <row r="140" spans="1:5" ht="12.75">
      <c r="A140" s="25" t="s">
        <v>377</v>
      </c>
      <c r="B140" s="25" t="s">
        <v>378</v>
      </c>
      <c r="C140" s="25" t="s">
        <v>296</v>
      </c>
      <c r="D140" s="25" t="s">
        <v>308</v>
      </c>
      <c r="E140" s="25">
        <v>8201</v>
      </c>
    </row>
    <row r="141" spans="1:5" ht="12.75">
      <c r="A141" s="25" t="s">
        <v>377</v>
      </c>
      <c r="B141" s="25" t="s">
        <v>378</v>
      </c>
      <c r="C141" s="25" t="s">
        <v>216</v>
      </c>
      <c r="D141" s="25" t="s">
        <v>318</v>
      </c>
      <c r="E141" s="25">
        <v>30010</v>
      </c>
    </row>
    <row r="142" spans="1:5" ht="12.75">
      <c r="A142" s="25" t="s">
        <v>380</v>
      </c>
      <c r="B142" s="25" t="s">
        <v>381</v>
      </c>
      <c r="C142" s="25" t="s">
        <v>190</v>
      </c>
      <c r="D142" s="25" t="s">
        <v>308</v>
      </c>
      <c r="E142" s="25">
        <v>24680</v>
      </c>
    </row>
    <row r="143" spans="1:5" ht="12.75">
      <c r="A143" s="25" t="s">
        <v>380</v>
      </c>
      <c r="B143" s="25" t="s">
        <v>381</v>
      </c>
      <c r="C143" s="25" t="s">
        <v>289</v>
      </c>
      <c r="D143" s="25" t="s">
        <v>379</v>
      </c>
      <c r="E143" s="25">
        <v>29500</v>
      </c>
    </row>
    <row r="144" spans="1:5" ht="12.75">
      <c r="A144" s="25" t="s">
        <v>380</v>
      </c>
      <c r="B144" s="25" t="s">
        <v>381</v>
      </c>
      <c r="C144" s="25" t="s">
        <v>273</v>
      </c>
      <c r="D144" s="25" t="s">
        <v>308</v>
      </c>
      <c r="E144" s="25">
        <v>6075</v>
      </c>
    </row>
    <row r="145" spans="1:5" ht="12.75">
      <c r="A145" s="25" t="s">
        <v>380</v>
      </c>
      <c r="B145" s="25" t="s">
        <v>381</v>
      </c>
      <c r="C145" s="25" t="s">
        <v>382</v>
      </c>
      <c r="D145" s="25" t="s">
        <v>308</v>
      </c>
      <c r="E145" s="25">
        <v>8758</v>
      </c>
    </row>
    <row r="146" spans="1:5" ht="12.75">
      <c r="A146" s="25" t="s">
        <v>380</v>
      </c>
      <c r="B146" s="25" t="s">
        <v>381</v>
      </c>
      <c r="C146" s="25" t="s">
        <v>190</v>
      </c>
      <c r="D146" s="25" t="s">
        <v>318</v>
      </c>
      <c r="E146" s="25">
        <v>90656</v>
      </c>
    </row>
    <row r="147" spans="1:5" ht="12.75">
      <c r="A147" s="25" t="s">
        <v>383</v>
      </c>
      <c r="B147" s="25" t="s">
        <v>384</v>
      </c>
      <c r="C147" s="25" t="s">
        <v>216</v>
      </c>
      <c r="D147" s="25" t="s">
        <v>308</v>
      </c>
      <c r="E147" s="25">
        <v>16529</v>
      </c>
    </row>
    <row r="148" spans="1:5" ht="12.75">
      <c r="A148" s="25" t="s">
        <v>383</v>
      </c>
      <c r="B148" s="25" t="s">
        <v>384</v>
      </c>
      <c r="C148" s="25" t="s">
        <v>385</v>
      </c>
      <c r="D148" s="25" t="s">
        <v>199</v>
      </c>
      <c r="E148" s="25">
        <v>64008</v>
      </c>
    </row>
    <row r="149" spans="1:5" ht="12.75">
      <c r="A149" s="25" t="s">
        <v>383</v>
      </c>
      <c r="B149" s="25" t="s">
        <v>384</v>
      </c>
      <c r="C149" s="25" t="s">
        <v>202</v>
      </c>
      <c r="D149" s="25" t="s">
        <v>355</v>
      </c>
      <c r="E149" s="25">
        <v>14808</v>
      </c>
    </row>
    <row r="150" spans="1:5" ht="25.5">
      <c r="A150" s="25" t="s">
        <v>386</v>
      </c>
      <c r="B150" s="25" t="s">
        <v>230</v>
      </c>
      <c r="C150" s="25" t="s">
        <v>274</v>
      </c>
      <c r="D150" s="25" t="s">
        <v>387</v>
      </c>
      <c r="E150" s="25">
        <v>6400</v>
      </c>
    </row>
    <row r="151" spans="1:5" ht="12.75">
      <c r="A151" s="25" t="s">
        <v>388</v>
      </c>
      <c r="B151" s="25" t="s">
        <v>389</v>
      </c>
      <c r="C151" s="25" t="s">
        <v>218</v>
      </c>
      <c r="D151" s="25" t="s">
        <v>206</v>
      </c>
      <c r="E151" s="25">
        <v>2751</v>
      </c>
    </row>
    <row r="152" spans="1:5" ht="12.75">
      <c r="A152" s="25" t="s">
        <v>388</v>
      </c>
      <c r="B152" s="25" t="s">
        <v>389</v>
      </c>
      <c r="C152" s="25" t="s">
        <v>302</v>
      </c>
      <c r="D152" s="25" t="s">
        <v>270</v>
      </c>
      <c r="E152" s="25">
        <v>27133</v>
      </c>
    </row>
    <row r="153" spans="1:5" ht="12.75">
      <c r="A153" s="25" t="s">
        <v>388</v>
      </c>
      <c r="B153" s="25" t="s">
        <v>389</v>
      </c>
      <c r="C153" s="25" t="s">
        <v>390</v>
      </c>
      <c r="D153" s="25" t="s">
        <v>232</v>
      </c>
      <c r="E153" s="25">
        <v>10745</v>
      </c>
    </row>
    <row r="154" spans="1:5" ht="12.75">
      <c r="A154" s="25" t="s">
        <v>388</v>
      </c>
      <c r="B154" s="25" t="s">
        <v>389</v>
      </c>
      <c r="C154" s="25" t="s">
        <v>391</v>
      </c>
      <c r="D154" s="25" t="s">
        <v>191</v>
      </c>
      <c r="E154" s="25">
        <v>11748</v>
      </c>
    </row>
    <row r="155" spans="1:5" ht="12.75">
      <c r="A155" s="25" t="s">
        <v>388</v>
      </c>
      <c r="B155" s="25" t="s">
        <v>389</v>
      </c>
      <c r="C155" s="25" t="s">
        <v>280</v>
      </c>
      <c r="D155" s="25" t="s">
        <v>231</v>
      </c>
      <c r="E155" s="25">
        <v>16665</v>
      </c>
    </row>
    <row r="156" spans="1:5" ht="12.75">
      <c r="A156" s="25" t="s">
        <v>392</v>
      </c>
      <c r="B156" s="25" t="s">
        <v>393</v>
      </c>
      <c r="C156" s="25" t="s">
        <v>394</v>
      </c>
      <c r="D156" s="25" t="s">
        <v>395</v>
      </c>
      <c r="E156" s="25">
        <v>12240</v>
      </c>
    </row>
    <row r="157" spans="1:5" ht="12.75">
      <c r="A157" s="25" t="s">
        <v>392</v>
      </c>
      <c r="B157" s="25" t="s">
        <v>393</v>
      </c>
      <c r="C157" s="25" t="s">
        <v>208</v>
      </c>
      <c r="D157" s="25" t="s">
        <v>191</v>
      </c>
      <c r="E157" s="25">
        <v>18020</v>
      </c>
    </row>
    <row r="158" spans="1:5" ht="12.75">
      <c r="A158" s="25" t="s">
        <v>392</v>
      </c>
      <c r="B158" s="25" t="s">
        <v>393</v>
      </c>
      <c r="C158" s="25" t="s">
        <v>394</v>
      </c>
      <c r="D158" s="25" t="s">
        <v>396</v>
      </c>
      <c r="E158" s="25">
        <v>9489</v>
      </c>
    </row>
    <row r="159" spans="1:5" ht="12.75">
      <c r="A159" s="25" t="s">
        <v>392</v>
      </c>
      <c r="B159" s="25" t="s">
        <v>393</v>
      </c>
      <c r="C159" s="25" t="s">
        <v>394</v>
      </c>
      <c r="D159" s="25" t="s">
        <v>250</v>
      </c>
      <c r="E159" s="25">
        <v>33456</v>
      </c>
    </row>
    <row r="160" spans="1:5" ht="12.75">
      <c r="A160" s="25" t="s">
        <v>392</v>
      </c>
      <c r="B160" s="25" t="s">
        <v>393</v>
      </c>
      <c r="C160" s="25" t="s">
        <v>208</v>
      </c>
      <c r="D160" s="25" t="s">
        <v>397</v>
      </c>
      <c r="E160" s="25">
        <v>7008</v>
      </c>
    </row>
    <row r="161" spans="1:5" ht="12.75">
      <c r="A161" s="25" t="s">
        <v>398</v>
      </c>
      <c r="B161" s="25" t="s">
        <v>399</v>
      </c>
      <c r="C161" s="25" t="s">
        <v>370</v>
      </c>
      <c r="D161" s="25" t="s">
        <v>400</v>
      </c>
      <c r="E161" s="25">
        <v>43032</v>
      </c>
    </row>
    <row r="162" spans="1:5" ht="12.75">
      <c r="A162" s="25" t="s">
        <v>401</v>
      </c>
      <c r="B162" s="25" t="s">
        <v>402</v>
      </c>
      <c r="C162" s="25" t="s">
        <v>245</v>
      </c>
      <c r="D162" s="25" t="s">
        <v>395</v>
      </c>
      <c r="E162" s="25">
        <v>20000</v>
      </c>
    </row>
    <row r="163" spans="1:5" ht="12.75">
      <c r="A163" s="25" t="s">
        <v>401</v>
      </c>
      <c r="B163" s="25" t="s">
        <v>402</v>
      </c>
      <c r="C163" s="25" t="s">
        <v>283</v>
      </c>
      <c r="D163" s="25" t="s">
        <v>403</v>
      </c>
      <c r="E163" s="25">
        <v>19978</v>
      </c>
    </row>
    <row r="164" spans="1:5" ht="12.75">
      <c r="A164" s="25" t="s">
        <v>404</v>
      </c>
      <c r="B164" s="25" t="s">
        <v>405</v>
      </c>
      <c r="C164" s="25" t="s">
        <v>406</v>
      </c>
      <c r="D164" s="25" t="s">
        <v>247</v>
      </c>
      <c r="E164" s="25">
        <v>43030</v>
      </c>
    </row>
    <row r="165" spans="1:5" ht="12.75">
      <c r="A165" s="25" t="s">
        <v>404</v>
      </c>
      <c r="B165" s="25" t="s">
        <v>405</v>
      </c>
      <c r="C165" s="25" t="s">
        <v>280</v>
      </c>
      <c r="D165" s="25" t="s">
        <v>395</v>
      </c>
      <c r="E165" s="25">
        <v>21460</v>
      </c>
    </row>
    <row r="166" spans="1:5" ht="12.75">
      <c r="A166" s="25" t="s">
        <v>404</v>
      </c>
      <c r="B166" s="25" t="s">
        <v>405</v>
      </c>
      <c r="C166" s="25" t="s">
        <v>280</v>
      </c>
      <c r="D166" s="25" t="s">
        <v>407</v>
      </c>
      <c r="E166" s="25">
        <v>29822</v>
      </c>
    </row>
    <row r="167" spans="1:5" ht="12.75">
      <c r="A167" s="25" t="s">
        <v>404</v>
      </c>
      <c r="B167" s="25" t="s">
        <v>405</v>
      </c>
      <c r="C167" s="25" t="s">
        <v>336</v>
      </c>
      <c r="D167" s="25" t="s">
        <v>250</v>
      </c>
      <c r="E167" s="25">
        <v>21348</v>
      </c>
    </row>
    <row r="168" spans="1:5" ht="12.75">
      <c r="A168" s="25" t="s">
        <v>404</v>
      </c>
      <c r="B168" s="25" t="s">
        <v>405</v>
      </c>
      <c r="C168" s="25" t="s">
        <v>208</v>
      </c>
      <c r="D168" s="25" t="s">
        <v>396</v>
      </c>
      <c r="E168" s="25">
        <v>12147</v>
      </c>
    </row>
    <row r="169" spans="1:5" ht="12.75">
      <c r="A169" s="25" t="s">
        <v>404</v>
      </c>
      <c r="B169" s="25" t="s">
        <v>405</v>
      </c>
      <c r="C169" s="25" t="s">
        <v>208</v>
      </c>
      <c r="D169" s="25" t="s">
        <v>408</v>
      </c>
      <c r="E169" s="25">
        <v>19921</v>
      </c>
    </row>
    <row r="170" spans="1:5" ht="12.75">
      <c r="A170" s="25" t="s">
        <v>404</v>
      </c>
      <c r="B170" s="25" t="s">
        <v>405</v>
      </c>
      <c r="C170" s="25" t="s">
        <v>216</v>
      </c>
      <c r="D170" s="25" t="s">
        <v>409</v>
      </c>
      <c r="E170" s="25">
        <v>20055</v>
      </c>
    </row>
    <row r="171" spans="1:5" ht="12.75">
      <c r="A171" s="25" t="s">
        <v>404</v>
      </c>
      <c r="B171" s="25" t="s">
        <v>405</v>
      </c>
      <c r="C171" s="25" t="s">
        <v>267</v>
      </c>
      <c r="D171" s="25" t="s">
        <v>410</v>
      </c>
      <c r="E171" s="25">
        <v>7340</v>
      </c>
    </row>
    <row r="172" spans="1:5" ht="12.75">
      <c r="A172" s="25" t="s">
        <v>404</v>
      </c>
      <c r="B172" s="25" t="s">
        <v>405</v>
      </c>
      <c r="C172" s="25" t="s">
        <v>216</v>
      </c>
      <c r="D172" s="25" t="s">
        <v>411</v>
      </c>
      <c r="E172" s="25">
        <v>14525</v>
      </c>
    </row>
    <row r="173" spans="1:5" ht="12.75">
      <c r="A173" s="25" t="s">
        <v>404</v>
      </c>
      <c r="B173" s="25" t="s">
        <v>405</v>
      </c>
      <c r="C173" s="25" t="s">
        <v>267</v>
      </c>
      <c r="D173" s="25" t="s">
        <v>238</v>
      </c>
      <c r="E173" s="25">
        <v>7340</v>
      </c>
    </row>
    <row r="174" spans="1:5" ht="12.75">
      <c r="A174" s="25" t="s">
        <v>412</v>
      </c>
      <c r="B174" s="25" t="s">
        <v>413</v>
      </c>
      <c r="C174" s="25" t="s">
        <v>414</v>
      </c>
      <c r="D174" s="25" t="s">
        <v>206</v>
      </c>
      <c r="E174" s="25">
        <v>14120</v>
      </c>
    </row>
    <row r="175" spans="1:5" ht="12.75">
      <c r="A175" s="25" t="s">
        <v>415</v>
      </c>
      <c r="B175" s="25" t="s">
        <v>413</v>
      </c>
      <c r="C175" s="25" t="s">
        <v>245</v>
      </c>
      <c r="D175" s="25" t="s">
        <v>290</v>
      </c>
      <c r="E175" s="25">
        <v>41450</v>
      </c>
    </row>
    <row r="176" spans="1:5" ht="12.75">
      <c r="A176" s="25" t="s">
        <v>416</v>
      </c>
      <c r="B176" s="25" t="s">
        <v>417</v>
      </c>
      <c r="C176" s="25" t="s">
        <v>418</v>
      </c>
      <c r="D176" s="25" t="s">
        <v>195</v>
      </c>
      <c r="E176" s="25">
        <v>5705</v>
      </c>
    </row>
    <row r="177" spans="1:5" ht="12.75">
      <c r="A177" s="25" t="s">
        <v>416</v>
      </c>
      <c r="B177" s="25" t="s">
        <v>417</v>
      </c>
      <c r="C177" s="25" t="s">
        <v>328</v>
      </c>
      <c r="D177" s="25" t="s">
        <v>419</v>
      </c>
      <c r="E177" s="25">
        <v>17346</v>
      </c>
    </row>
    <row r="178" spans="1:5" ht="12.75">
      <c r="A178" s="25" t="s">
        <v>416</v>
      </c>
      <c r="B178" s="25" t="s">
        <v>417</v>
      </c>
      <c r="C178" s="25" t="s">
        <v>293</v>
      </c>
      <c r="D178" s="25" t="s">
        <v>286</v>
      </c>
      <c r="E178" s="25">
        <v>60600</v>
      </c>
    </row>
    <row r="179" spans="1:5" ht="12.75">
      <c r="A179" s="25" t="s">
        <v>416</v>
      </c>
      <c r="B179" s="25" t="s">
        <v>417</v>
      </c>
      <c r="C179" s="25" t="s">
        <v>333</v>
      </c>
      <c r="D179" s="25" t="s">
        <v>219</v>
      </c>
      <c r="E179" s="25">
        <v>2768</v>
      </c>
    </row>
    <row r="180" spans="1:5" ht="12.75">
      <c r="A180" s="25" t="s">
        <v>416</v>
      </c>
      <c r="B180" s="25" t="s">
        <v>417</v>
      </c>
      <c r="C180" s="25" t="s">
        <v>196</v>
      </c>
      <c r="D180" s="25" t="s">
        <v>217</v>
      </c>
      <c r="E180" s="25">
        <v>19538</v>
      </c>
    </row>
    <row r="181" spans="1:5" ht="12.75">
      <c r="A181" s="25" t="s">
        <v>420</v>
      </c>
      <c r="B181" s="25" t="s">
        <v>421</v>
      </c>
      <c r="C181" s="25" t="s">
        <v>208</v>
      </c>
      <c r="D181" s="25" t="s">
        <v>232</v>
      </c>
      <c r="E181" s="25">
        <v>0</v>
      </c>
    </row>
    <row r="182" spans="1:5" ht="12.75">
      <c r="A182" s="25" t="s">
        <v>420</v>
      </c>
      <c r="B182" s="25" t="s">
        <v>421</v>
      </c>
      <c r="C182" s="25" t="s">
        <v>208</v>
      </c>
      <c r="D182" s="25" t="s">
        <v>224</v>
      </c>
      <c r="E182" s="25">
        <v>0</v>
      </c>
    </row>
    <row r="183" spans="1:5" ht="12.75">
      <c r="A183" s="25" t="s">
        <v>420</v>
      </c>
      <c r="B183" s="25" t="s">
        <v>421</v>
      </c>
      <c r="C183" s="25" t="s">
        <v>208</v>
      </c>
      <c r="D183" s="25" t="s">
        <v>206</v>
      </c>
      <c r="E183" s="25">
        <v>0</v>
      </c>
    </row>
    <row r="184" spans="1:5" ht="12.75">
      <c r="A184" s="25" t="s">
        <v>422</v>
      </c>
      <c r="B184" s="25" t="s">
        <v>423</v>
      </c>
      <c r="C184" s="25" t="s">
        <v>266</v>
      </c>
      <c r="D184" s="25" t="s">
        <v>339</v>
      </c>
      <c r="E184" s="25">
        <v>11293</v>
      </c>
    </row>
    <row r="185" spans="1:5" ht="12.75">
      <c r="A185" s="25" t="s">
        <v>422</v>
      </c>
      <c r="B185" s="25" t="s">
        <v>423</v>
      </c>
      <c r="C185" s="25" t="s">
        <v>208</v>
      </c>
      <c r="D185" s="25" t="s">
        <v>424</v>
      </c>
      <c r="E185" s="25">
        <v>9342</v>
      </c>
    </row>
    <row r="186" spans="1:5" ht="12.75">
      <c r="A186" s="25" t="s">
        <v>422</v>
      </c>
      <c r="B186" s="25" t="s">
        <v>423</v>
      </c>
      <c r="C186" s="25" t="s">
        <v>216</v>
      </c>
      <c r="D186" s="25" t="s">
        <v>425</v>
      </c>
      <c r="E186" s="25">
        <v>3783</v>
      </c>
    </row>
    <row r="187" spans="1:5" ht="12.75">
      <c r="A187" s="25" t="s">
        <v>422</v>
      </c>
      <c r="B187" s="25" t="s">
        <v>423</v>
      </c>
      <c r="C187" s="25" t="s">
        <v>266</v>
      </c>
      <c r="D187" s="25" t="s">
        <v>426</v>
      </c>
      <c r="E187" s="25">
        <v>22586</v>
      </c>
    </row>
    <row r="188" spans="1:5" ht="12.75">
      <c r="A188" s="25" t="s">
        <v>422</v>
      </c>
      <c r="B188" s="25" t="s">
        <v>423</v>
      </c>
      <c r="C188" s="25" t="s">
        <v>216</v>
      </c>
      <c r="D188" s="25" t="s">
        <v>427</v>
      </c>
      <c r="E188" s="25">
        <v>3783</v>
      </c>
    </row>
    <row r="189" spans="1:5" ht="12.75">
      <c r="A189" s="25" t="s">
        <v>422</v>
      </c>
      <c r="B189" s="25" t="s">
        <v>423</v>
      </c>
      <c r="C189" s="25" t="s">
        <v>208</v>
      </c>
      <c r="D189" s="25" t="s">
        <v>428</v>
      </c>
      <c r="E189" s="25">
        <v>5292</v>
      </c>
    </row>
    <row r="190" spans="1:5" ht="12.75">
      <c r="A190" s="25" t="s">
        <v>429</v>
      </c>
      <c r="B190" s="25" t="s">
        <v>430</v>
      </c>
      <c r="C190" s="25" t="s">
        <v>216</v>
      </c>
      <c r="D190" s="25" t="s">
        <v>339</v>
      </c>
      <c r="E190" s="25">
        <v>28000</v>
      </c>
    </row>
    <row r="191" spans="1:5" ht="12.75">
      <c r="A191" s="25" t="s">
        <v>429</v>
      </c>
      <c r="B191" s="25" t="s">
        <v>430</v>
      </c>
      <c r="C191" s="25" t="s">
        <v>370</v>
      </c>
      <c r="D191" s="25" t="s">
        <v>424</v>
      </c>
      <c r="E191" s="25">
        <v>10250</v>
      </c>
    </row>
    <row r="192" spans="1:5" ht="12.75">
      <c r="A192" s="25" t="s">
        <v>429</v>
      </c>
      <c r="B192" s="25" t="s">
        <v>430</v>
      </c>
      <c r="C192" s="25" t="s">
        <v>208</v>
      </c>
      <c r="D192" s="25" t="s">
        <v>426</v>
      </c>
      <c r="E192" s="25">
        <v>48819</v>
      </c>
    </row>
    <row r="193" spans="1:5" ht="12.75">
      <c r="A193" s="25" t="s">
        <v>431</v>
      </c>
      <c r="B193" s="25" t="s">
        <v>432</v>
      </c>
      <c r="C193" s="25" t="s">
        <v>190</v>
      </c>
      <c r="D193" s="25" t="s">
        <v>433</v>
      </c>
      <c r="E193" s="25">
        <v>23129</v>
      </c>
    </row>
    <row r="194" spans="1:5" ht="12.75">
      <c r="A194" s="25" t="s">
        <v>431</v>
      </c>
      <c r="B194" s="25" t="s">
        <v>432</v>
      </c>
      <c r="C194" s="25" t="s">
        <v>196</v>
      </c>
      <c r="D194" s="25" t="s">
        <v>191</v>
      </c>
      <c r="E194" s="25">
        <v>28684</v>
      </c>
    </row>
    <row r="195" spans="1:5" ht="12.75">
      <c r="A195" s="25" t="s">
        <v>434</v>
      </c>
      <c r="B195" s="25" t="s">
        <v>435</v>
      </c>
      <c r="C195" s="25" t="s">
        <v>190</v>
      </c>
      <c r="D195" s="25" t="s">
        <v>396</v>
      </c>
      <c r="E195" s="26"/>
    </row>
    <row r="196" spans="1:5" ht="38.25">
      <c r="A196" s="25" t="s">
        <v>434</v>
      </c>
      <c r="B196" s="25" t="s">
        <v>435</v>
      </c>
      <c r="C196" s="25" t="s">
        <v>436</v>
      </c>
      <c r="D196" s="25" t="s">
        <v>250</v>
      </c>
      <c r="E196" s="26"/>
    </row>
    <row r="197" spans="1:5" ht="12.75">
      <c r="A197" s="25" t="s">
        <v>434</v>
      </c>
      <c r="B197" s="25" t="s">
        <v>435</v>
      </c>
      <c r="C197" s="25" t="s">
        <v>406</v>
      </c>
      <c r="D197" s="25" t="s">
        <v>407</v>
      </c>
      <c r="E197" s="26"/>
    </row>
    <row r="198" spans="1:5" ht="12.75">
      <c r="A198" s="25" t="s">
        <v>437</v>
      </c>
      <c r="B198" s="25" t="s">
        <v>438</v>
      </c>
      <c r="C198" s="25" t="s">
        <v>269</v>
      </c>
      <c r="D198" s="25" t="s">
        <v>439</v>
      </c>
      <c r="E198" s="25">
        <v>30830</v>
      </c>
    </row>
    <row r="199" spans="1:5" ht="12.75">
      <c r="A199" s="25" t="s">
        <v>437</v>
      </c>
      <c r="B199" s="25" t="s">
        <v>438</v>
      </c>
      <c r="C199" s="25" t="s">
        <v>241</v>
      </c>
      <c r="D199" s="25" t="s">
        <v>231</v>
      </c>
      <c r="E199" s="25">
        <v>8468</v>
      </c>
    </row>
    <row r="200" spans="1:5" ht="12.75">
      <c r="A200" s="25" t="s">
        <v>437</v>
      </c>
      <c r="B200" s="25" t="s">
        <v>438</v>
      </c>
      <c r="C200" s="25" t="s">
        <v>216</v>
      </c>
      <c r="D200" s="25" t="s">
        <v>222</v>
      </c>
      <c r="E200" s="25">
        <v>17802</v>
      </c>
    </row>
    <row r="201" spans="1:5" ht="12.75">
      <c r="A201" s="25" t="s">
        <v>437</v>
      </c>
      <c r="B201" s="25" t="s">
        <v>438</v>
      </c>
      <c r="C201" s="25" t="s">
        <v>216</v>
      </c>
      <c r="D201" s="25" t="s">
        <v>440</v>
      </c>
      <c r="E201" s="25">
        <v>17802</v>
      </c>
    </row>
    <row r="202" spans="1:5" ht="12.75">
      <c r="A202" s="25" t="s">
        <v>437</v>
      </c>
      <c r="B202" s="25" t="s">
        <v>438</v>
      </c>
      <c r="C202" s="25" t="s">
        <v>296</v>
      </c>
      <c r="D202" s="25" t="s">
        <v>268</v>
      </c>
      <c r="E202" s="25">
        <v>24852</v>
      </c>
    </row>
    <row r="203" spans="1:5" ht="12.75">
      <c r="A203" s="25" t="s">
        <v>437</v>
      </c>
      <c r="B203" s="25" t="s">
        <v>438</v>
      </c>
      <c r="C203" s="25" t="s">
        <v>216</v>
      </c>
      <c r="D203" s="25" t="s">
        <v>270</v>
      </c>
      <c r="E203" s="25">
        <v>9600</v>
      </c>
    </row>
    <row r="204" spans="1:5" ht="12.75">
      <c r="A204" s="25" t="s">
        <v>441</v>
      </c>
      <c r="B204" s="25" t="s">
        <v>442</v>
      </c>
      <c r="C204" s="25" t="s">
        <v>280</v>
      </c>
      <c r="D204" s="25" t="s">
        <v>191</v>
      </c>
      <c r="E204" s="25">
        <v>29443</v>
      </c>
    </row>
    <row r="205" spans="1:5" ht="12.75">
      <c r="A205" s="25" t="s">
        <v>441</v>
      </c>
      <c r="B205" s="25" t="s">
        <v>442</v>
      </c>
      <c r="C205" s="25" t="s">
        <v>267</v>
      </c>
      <c r="D205" s="25" t="s">
        <v>254</v>
      </c>
      <c r="E205" s="25">
        <v>6150</v>
      </c>
    </row>
    <row r="206" spans="1:5" ht="12.75">
      <c r="A206" s="25" t="s">
        <v>441</v>
      </c>
      <c r="B206" s="25" t="s">
        <v>442</v>
      </c>
      <c r="C206" s="25" t="s">
        <v>267</v>
      </c>
      <c r="D206" s="25" t="s">
        <v>315</v>
      </c>
      <c r="E206" s="25">
        <v>2000</v>
      </c>
    </row>
    <row r="207" spans="1:5" ht="12.75">
      <c r="A207" s="25" t="s">
        <v>443</v>
      </c>
      <c r="B207" s="25" t="s">
        <v>442</v>
      </c>
      <c r="C207" s="25" t="s">
        <v>227</v>
      </c>
      <c r="D207" s="25" t="s">
        <v>366</v>
      </c>
      <c r="E207" s="25">
        <v>10901</v>
      </c>
    </row>
    <row r="208" spans="1:5" ht="12.75">
      <c r="A208" s="25" t="s">
        <v>443</v>
      </c>
      <c r="B208" s="25" t="s">
        <v>442</v>
      </c>
      <c r="C208" s="25" t="s">
        <v>283</v>
      </c>
      <c r="D208" s="25" t="s">
        <v>444</v>
      </c>
      <c r="E208" s="25">
        <v>21750</v>
      </c>
    </row>
    <row r="209" spans="1:5" ht="12.75">
      <c r="A209" s="25" t="s">
        <v>445</v>
      </c>
      <c r="B209" s="25" t="s">
        <v>446</v>
      </c>
      <c r="C209" s="25" t="s">
        <v>227</v>
      </c>
      <c r="D209" s="25" t="s">
        <v>318</v>
      </c>
      <c r="E209" s="25">
        <v>33549</v>
      </c>
    </row>
    <row r="210" spans="1:5" ht="12.75">
      <c r="A210" s="25" t="s">
        <v>445</v>
      </c>
      <c r="B210" s="25" t="s">
        <v>446</v>
      </c>
      <c r="C210" s="25" t="s">
        <v>205</v>
      </c>
      <c r="D210" s="25" t="s">
        <v>379</v>
      </c>
      <c r="E210" s="25">
        <v>7575</v>
      </c>
    </row>
    <row r="211" spans="1:5" ht="12.75">
      <c r="A211" s="25" t="s">
        <v>445</v>
      </c>
      <c r="B211" s="25" t="s">
        <v>446</v>
      </c>
      <c r="C211" s="25" t="s">
        <v>196</v>
      </c>
      <c r="D211" s="25" t="s">
        <v>379</v>
      </c>
      <c r="E211" s="25">
        <v>11197</v>
      </c>
    </row>
    <row r="212" spans="1:5" ht="12.75">
      <c r="A212" s="25" t="s">
        <v>447</v>
      </c>
      <c r="B212" s="25" t="s">
        <v>448</v>
      </c>
      <c r="C212" s="25" t="s">
        <v>216</v>
      </c>
      <c r="D212" s="25" t="s">
        <v>232</v>
      </c>
      <c r="E212" s="25">
        <v>144</v>
      </c>
    </row>
    <row r="213" spans="1:5" ht="12.75">
      <c r="A213" s="25" t="s">
        <v>449</v>
      </c>
      <c r="B213" s="25" t="s">
        <v>448</v>
      </c>
      <c r="C213" s="25" t="s">
        <v>216</v>
      </c>
      <c r="D213" s="25" t="s">
        <v>231</v>
      </c>
      <c r="E213" s="25">
        <v>180</v>
      </c>
    </row>
    <row r="214" spans="1:5" ht="12.75">
      <c r="A214" s="25" t="s">
        <v>449</v>
      </c>
      <c r="B214" s="25" t="s">
        <v>448</v>
      </c>
      <c r="C214" s="25" t="s">
        <v>216</v>
      </c>
      <c r="D214" s="25" t="s">
        <v>270</v>
      </c>
      <c r="E214" s="25">
        <v>1200</v>
      </c>
    </row>
    <row r="215" spans="1:5" ht="12.75">
      <c r="A215" s="25" t="s">
        <v>449</v>
      </c>
      <c r="B215" s="25" t="s">
        <v>448</v>
      </c>
      <c r="C215" s="25" t="s">
        <v>216</v>
      </c>
      <c r="D215" s="25" t="s">
        <v>206</v>
      </c>
      <c r="E215" s="25">
        <v>960</v>
      </c>
    </row>
    <row r="216" spans="1:5" ht="12.75">
      <c r="A216" s="25" t="s">
        <v>449</v>
      </c>
      <c r="B216" s="25" t="s">
        <v>448</v>
      </c>
      <c r="C216" s="25" t="s">
        <v>216</v>
      </c>
      <c r="D216" s="25" t="s">
        <v>376</v>
      </c>
      <c r="E216" s="25">
        <v>1987</v>
      </c>
    </row>
    <row r="217" spans="1:5" ht="12.75">
      <c r="A217" s="25" t="s">
        <v>449</v>
      </c>
      <c r="B217" s="25" t="s">
        <v>448</v>
      </c>
      <c r="C217" s="25" t="s">
        <v>216</v>
      </c>
      <c r="D217" s="25" t="s">
        <v>268</v>
      </c>
      <c r="E217" s="25">
        <v>144</v>
      </c>
    </row>
    <row r="218" spans="1:5" ht="12.75">
      <c r="A218" s="25" t="s">
        <v>450</v>
      </c>
      <c r="B218" s="25" t="s">
        <v>451</v>
      </c>
      <c r="C218" s="25" t="s">
        <v>245</v>
      </c>
      <c r="D218" s="25" t="s">
        <v>217</v>
      </c>
      <c r="E218" s="25">
        <v>10837</v>
      </c>
    </row>
    <row r="219" spans="1:5" ht="12.75">
      <c r="A219" s="25" t="s">
        <v>452</v>
      </c>
      <c r="B219" s="25" t="s">
        <v>453</v>
      </c>
      <c r="C219" s="25" t="s">
        <v>208</v>
      </c>
      <c r="D219" s="25" t="s">
        <v>376</v>
      </c>
      <c r="E219" s="25">
        <v>0</v>
      </c>
    </row>
    <row r="220" spans="1:5" ht="12.75">
      <c r="A220" s="25" t="s">
        <v>452</v>
      </c>
      <c r="B220" s="25" t="s">
        <v>453</v>
      </c>
      <c r="C220" s="25" t="s">
        <v>208</v>
      </c>
      <c r="D220" s="25" t="s">
        <v>206</v>
      </c>
      <c r="E220" s="25">
        <v>0</v>
      </c>
    </row>
    <row r="221" spans="1:5" ht="12.75">
      <c r="A221" s="25" t="s">
        <v>454</v>
      </c>
      <c r="B221" s="25" t="s">
        <v>455</v>
      </c>
      <c r="C221" s="25" t="s">
        <v>196</v>
      </c>
      <c r="D221" s="25" t="s">
        <v>191</v>
      </c>
      <c r="E221" s="25">
        <v>81740</v>
      </c>
    </row>
    <row r="222" spans="1:6" ht="12.75">
      <c r="A222" s="25" t="s">
        <v>456</v>
      </c>
      <c r="B222" s="25" t="s">
        <v>457</v>
      </c>
      <c r="C222" s="25" t="s">
        <v>382</v>
      </c>
      <c r="D222" s="25" t="s">
        <v>230</v>
      </c>
      <c r="E222" s="25">
        <v>336151</v>
      </c>
      <c r="F222" s="28">
        <f>150*E222</f>
        <v>50422650</v>
      </c>
    </row>
    <row r="223" spans="1:5" ht="12.75">
      <c r="A223" s="25" t="s">
        <v>458</v>
      </c>
      <c r="B223" s="25" t="s">
        <v>459</v>
      </c>
      <c r="C223" s="25" t="s">
        <v>208</v>
      </c>
      <c r="D223" s="25" t="s">
        <v>297</v>
      </c>
      <c r="E223" s="25">
        <v>32543</v>
      </c>
    </row>
    <row r="224" spans="1:5" ht="12.75">
      <c r="A224" s="25" t="s">
        <v>458</v>
      </c>
      <c r="B224" s="25" t="s">
        <v>459</v>
      </c>
      <c r="C224" s="25" t="s">
        <v>216</v>
      </c>
      <c r="D224" s="25" t="s">
        <v>301</v>
      </c>
      <c r="E224" s="25">
        <v>8640</v>
      </c>
    </row>
    <row r="225" spans="1:5" ht="12.75">
      <c r="A225" s="25" t="s">
        <v>458</v>
      </c>
      <c r="B225" s="25" t="s">
        <v>459</v>
      </c>
      <c r="C225" s="25" t="s">
        <v>460</v>
      </c>
      <c r="D225" s="25" t="s">
        <v>191</v>
      </c>
      <c r="E225" s="25">
        <v>33006</v>
      </c>
    </row>
    <row r="226" spans="1:5" ht="12.75">
      <c r="A226" s="25" t="s">
        <v>458</v>
      </c>
      <c r="B226" s="25" t="s">
        <v>459</v>
      </c>
      <c r="C226" s="25" t="s">
        <v>202</v>
      </c>
      <c r="D226" s="25" t="s">
        <v>195</v>
      </c>
      <c r="E226" s="25">
        <v>13628</v>
      </c>
    </row>
    <row r="227" spans="1:5" ht="12.75">
      <c r="A227" s="25" t="s">
        <v>458</v>
      </c>
      <c r="B227" s="25" t="s">
        <v>459</v>
      </c>
      <c r="C227" s="25" t="s">
        <v>202</v>
      </c>
      <c r="D227" s="25" t="s">
        <v>219</v>
      </c>
      <c r="E227" s="25">
        <v>13423</v>
      </c>
    </row>
    <row r="228" spans="1:5" ht="12.75">
      <c r="A228" s="25" t="s">
        <v>458</v>
      </c>
      <c r="B228" s="25" t="s">
        <v>459</v>
      </c>
      <c r="C228" s="25" t="s">
        <v>269</v>
      </c>
      <c r="D228" s="25" t="s">
        <v>286</v>
      </c>
      <c r="E228" s="25">
        <v>35557</v>
      </c>
    </row>
    <row r="229" spans="1:5" ht="12.75">
      <c r="A229" s="25" t="s">
        <v>461</v>
      </c>
      <c r="B229" s="25" t="s">
        <v>459</v>
      </c>
      <c r="C229" s="25" t="s">
        <v>280</v>
      </c>
      <c r="D229" s="25" t="s">
        <v>217</v>
      </c>
      <c r="E229" s="25">
        <v>8640</v>
      </c>
    </row>
    <row r="230" spans="1:5" ht="12.75">
      <c r="A230" s="25" t="s">
        <v>462</v>
      </c>
      <c r="B230" s="25" t="s">
        <v>463</v>
      </c>
      <c r="C230" s="25" t="s">
        <v>196</v>
      </c>
      <c r="D230" s="25" t="s">
        <v>464</v>
      </c>
      <c r="E230" s="25">
        <v>36578</v>
      </c>
    </row>
    <row r="231" spans="1:5" ht="12.75">
      <c r="A231" s="25" t="s">
        <v>465</v>
      </c>
      <c r="B231" s="25" t="s">
        <v>463</v>
      </c>
      <c r="C231" s="25" t="s">
        <v>208</v>
      </c>
      <c r="D231" s="25" t="s">
        <v>224</v>
      </c>
      <c r="E231" s="25">
        <v>48123</v>
      </c>
    </row>
    <row r="232" spans="1:5" ht="12.75">
      <c r="A232" s="25" t="s">
        <v>465</v>
      </c>
      <c r="B232" s="25" t="s">
        <v>463</v>
      </c>
      <c r="C232" s="25" t="s">
        <v>328</v>
      </c>
      <c r="D232" s="25" t="s">
        <v>466</v>
      </c>
      <c r="E232" s="25">
        <v>19523</v>
      </c>
    </row>
    <row r="233" spans="1:5" ht="12.75">
      <c r="A233" s="25" t="s">
        <v>467</v>
      </c>
      <c r="B233" s="25" t="s">
        <v>468</v>
      </c>
      <c r="C233" s="25" t="s">
        <v>216</v>
      </c>
      <c r="D233" s="25" t="s">
        <v>469</v>
      </c>
      <c r="E233" s="25">
        <v>10051</v>
      </c>
    </row>
    <row r="234" spans="1:5" ht="12.75">
      <c r="A234" s="25" t="s">
        <v>467</v>
      </c>
      <c r="B234" s="25" t="s">
        <v>468</v>
      </c>
      <c r="C234" s="25" t="s">
        <v>333</v>
      </c>
      <c r="D234" s="25" t="s">
        <v>470</v>
      </c>
      <c r="E234" s="25">
        <v>9554</v>
      </c>
    </row>
    <row r="235" spans="1:5" ht="12.75">
      <c r="A235" s="25" t="s">
        <v>467</v>
      </c>
      <c r="B235" s="25" t="s">
        <v>468</v>
      </c>
      <c r="C235" s="25" t="s">
        <v>274</v>
      </c>
      <c r="D235" s="25" t="s">
        <v>222</v>
      </c>
      <c r="E235" s="25">
        <v>20185</v>
      </c>
    </row>
    <row r="236" spans="1:5" ht="12.75">
      <c r="A236" s="25" t="s">
        <v>467</v>
      </c>
      <c r="B236" s="25" t="s">
        <v>468</v>
      </c>
      <c r="C236" s="25" t="s">
        <v>269</v>
      </c>
      <c r="D236" s="25" t="s">
        <v>290</v>
      </c>
      <c r="E236" s="25">
        <v>34397</v>
      </c>
    </row>
    <row r="237" spans="1:5" ht="12.75">
      <c r="A237" s="25" t="s">
        <v>467</v>
      </c>
      <c r="B237" s="25" t="s">
        <v>468</v>
      </c>
      <c r="C237" s="25" t="s">
        <v>241</v>
      </c>
      <c r="D237" s="25" t="s">
        <v>466</v>
      </c>
      <c r="E237" s="25">
        <v>8468</v>
      </c>
    </row>
    <row r="238" spans="1:5" ht="12.75">
      <c r="A238" s="25" t="s">
        <v>467</v>
      </c>
      <c r="B238" s="25" t="s">
        <v>468</v>
      </c>
      <c r="C238" s="25" t="s">
        <v>328</v>
      </c>
      <c r="D238" s="25" t="s">
        <v>471</v>
      </c>
      <c r="E238" s="25">
        <v>6000</v>
      </c>
    </row>
    <row r="239" spans="1:5" ht="12.75">
      <c r="A239" s="25" t="s">
        <v>472</v>
      </c>
      <c r="B239" s="25" t="s">
        <v>473</v>
      </c>
      <c r="C239" s="25" t="s">
        <v>296</v>
      </c>
      <c r="D239" s="25" t="s">
        <v>246</v>
      </c>
      <c r="E239" s="25">
        <v>10350</v>
      </c>
    </row>
    <row r="240" spans="1:5" ht="12.75">
      <c r="A240" s="25" t="s">
        <v>472</v>
      </c>
      <c r="B240" s="25" t="s">
        <v>473</v>
      </c>
      <c r="C240" s="25" t="s">
        <v>370</v>
      </c>
      <c r="D240" s="25" t="s">
        <v>474</v>
      </c>
      <c r="E240" s="25">
        <v>57000</v>
      </c>
    </row>
    <row r="241" spans="1:5" ht="12.75">
      <c r="A241" s="25" t="s">
        <v>475</v>
      </c>
      <c r="B241" s="25" t="s">
        <v>476</v>
      </c>
      <c r="C241" s="25" t="s">
        <v>257</v>
      </c>
      <c r="D241" s="25" t="s">
        <v>270</v>
      </c>
      <c r="E241" s="25">
        <v>11171</v>
      </c>
    </row>
    <row r="242" spans="1:5" ht="12.75">
      <c r="A242" s="25" t="s">
        <v>475</v>
      </c>
      <c r="B242" s="25" t="s">
        <v>476</v>
      </c>
      <c r="C242" s="25" t="s">
        <v>289</v>
      </c>
      <c r="D242" s="25" t="s">
        <v>321</v>
      </c>
      <c r="E242" s="25">
        <v>25000</v>
      </c>
    </row>
    <row r="243" spans="1:5" ht="12.75">
      <c r="A243" s="25" t="s">
        <v>475</v>
      </c>
      <c r="B243" s="25" t="s">
        <v>476</v>
      </c>
      <c r="C243" s="25" t="s">
        <v>196</v>
      </c>
      <c r="D243" s="25" t="s">
        <v>324</v>
      </c>
      <c r="E243" s="25">
        <v>20342</v>
      </c>
    </row>
    <row r="244" spans="1:5" ht="12.75">
      <c r="A244" s="25" t="s">
        <v>475</v>
      </c>
      <c r="B244" s="25" t="s">
        <v>476</v>
      </c>
      <c r="C244" s="25" t="s">
        <v>273</v>
      </c>
      <c r="D244" s="25" t="s">
        <v>231</v>
      </c>
      <c r="E244" s="25">
        <v>6000</v>
      </c>
    </row>
    <row r="245" spans="1:5" ht="12.75">
      <c r="A245" s="25" t="s">
        <v>475</v>
      </c>
      <c r="B245" s="25" t="s">
        <v>476</v>
      </c>
      <c r="C245" s="25" t="s">
        <v>302</v>
      </c>
      <c r="D245" s="25" t="s">
        <v>232</v>
      </c>
      <c r="E245" s="25">
        <v>2680</v>
      </c>
    </row>
    <row r="246" spans="1:5" ht="12.75">
      <c r="A246" s="25" t="s">
        <v>475</v>
      </c>
      <c r="B246" s="25" t="s">
        <v>476</v>
      </c>
      <c r="C246" s="25" t="s">
        <v>328</v>
      </c>
      <c r="D246" s="25" t="s">
        <v>206</v>
      </c>
      <c r="E246" s="25">
        <v>23288</v>
      </c>
    </row>
    <row r="247" spans="1:5" ht="12.75">
      <c r="A247" s="25" t="s">
        <v>475</v>
      </c>
      <c r="B247" s="25" t="s">
        <v>476</v>
      </c>
      <c r="C247" s="25" t="s">
        <v>328</v>
      </c>
      <c r="D247" s="25" t="s">
        <v>477</v>
      </c>
      <c r="E247" s="25">
        <v>61150</v>
      </c>
    </row>
    <row r="248" spans="1:5" ht="12.75">
      <c r="A248" s="25" t="s">
        <v>475</v>
      </c>
      <c r="B248" s="25" t="s">
        <v>476</v>
      </c>
      <c r="C248" s="25" t="s">
        <v>267</v>
      </c>
      <c r="D248" s="25" t="s">
        <v>268</v>
      </c>
      <c r="E248" s="25">
        <v>20342</v>
      </c>
    </row>
    <row r="249" spans="1:5" ht="12.75">
      <c r="A249" s="25" t="s">
        <v>478</v>
      </c>
      <c r="B249" s="25" t="s">
        <v>479</v>
      </c>
      <c r="C249" s="25" t="s">
        <v>194</v>
      </c>
      <c r="D249" s="25" t="s">
        <v>301</v>
      </c>
      <c r="E249" s="25">
        <v>11401</v>
      </c>
    </row>
    <row r="250" spans="1:5" ht="12.75">
      <c r="A250" s="25" t="s">
        <v>478</v>
      </c>
      <c r="B250" s="25" t="s">
        <v>479</v>
      </c>
      <c r="C250" s="25" t="s">
        <v>480</v>
      </c>
      <c r="D250" s="25" t="s">
        <v>191</v>
      </c>
      <c r="E250" s="25">
        <v>24261</v>
      </c>
    </row>
    <row r="251" spans="1:5" ht="12.75">
      <c r="A251" s="25" t="s">
        <v>478</v>
      </c>
      <c r="B251" s="25" t="s">
        <v>479</v>
      </c>
      <c r="C251" s="25" t="s">
        <v>302</v>
      </c>
      <c r="D251" s="25" t="s">
        <v>254</v>
      </c>
      <c r="E251" s="25">
        <v>3601</v>
      </c>
    </row>
    <row r="252" spans="1:5" ht="12.75">
      <c r="A252" s="25" t="s">
        <v>478</v>
      </c>
      <c r="B252" s="25" t="s">
        <v>479</v>
      </c>
      <c r="C252" s="25" t="s">
        <v>481</v>
      </c>
      <c r="D252" s="25" t="s">
        <v>315</v>
      </c>
      <c r="E252" s="25">
        <v>6675</v>
      </c>
    </row>
    <row r="253" spans="1:5" ht="12.75">
      <c r="A253" s="25" t="s">
        <v>478</v>
      </c>
      <c r="B253" s="25" t="s">
        <v>479</v>
      </c>
      <c r="C253" s="25" t="s">
        <v>406</v>
      </c>
      <c r="D253" s="25" t="s">
        <v>366</v>
      </c>
      <c r="E253" s="25">
        <v>7902</v>
      </c>
    </row>
    <row r="254" spans="1:5" ht="12.75">
      <c r="A254" s="25" t="s">
        <v>478</v>
      </c>
      <c r="B254" s="25" t="s">
        <v>479</v>
      </c>
      <c r="C254" s="25" t="s">
        <v>406</v>
      </c>
      <c r="D254" s="25" t="s">
        <v>482</v>
      </c>
      <c r="E254" s="25">
        <v>2192</v>
      </c>
    </row>
    <row r="255" spans="1:5" ht="12.75">
      <c r="A255" s="25" t="s">
        <v>478</v>
      </c>
      <c r="B255" s="25" t="s">
        <v>479</v>
      </c>
      <c r="C255" s="25" t="s">
        <v>352</v>
      </c>
      <c r="D255" s="25" t="s">
        <v>483</v>
      </c>
      <c r="E255" s="25">
        <v>4463</v>
      </c>
    </row>
    <row r="256" spans="1:5" ht="12.75">
      <c r="A256" s="25" t="s">
        <v>478</v>
      </c>
      <c r="B256" s="25" t="s">
        <v>479</v>
      </c>
      <c r="C256" s="25" t="s">
        <v>406</v>
      </c>
      <c r="D256" s="25" t="s">
        <v>484</v>
      </c>
      <c r="E256" s="25">
        <v>7309</v>
      </c>
    </row>
    <row r="257" spans="1:5" ht="12.75">
      <c r="A257" s="25" t="s">
        <v>485</v>
      </c>
      <c r="B257" s="25" t="s">
        <v>486</v>
      </c>
      <c r="C257" s="25" t="s">
        <v>487</v>
      </c>
      <c r="D257" s="25" t="s">
        <v>488</v>
      </c>
      <c r="E257" s="25">
        <v>25000</v>
      </c>
    </row>
    <row r="258" spans="1:5" ht="12.75">
      <c r="A258" s="25" t="s">
        <v>489</v>
      </c>
      <c r="B258" s="25" t="s">
        <v>490</v>
      </c>
      <c r="C258" s="25" t="s">
        <v>252</v>
      </c>
      <c r="D258" s="25" t="s">
        <v>240</v>
      </c>
      <c r="E258" s="25">
        <v>5377</v>
      </c>
    </row>
    <row r="259" spans="1:5" ht="12.75">
      <c r="A259" s="25" t="s">
        <v>489</v>
      </c>
      <c r="B259" s="25" t="s">
        <v>490</v>
      </c>
      <c r="C259" s="25" t="s">
        <v>480</v>
      </c>
      <c r="D259" s="25" t="s">
        <v>217</v>
      </c>
      <c r="E259" s="25">
        <v>4094</v>
      </c>
    </row>
    <row r="260" spans="1:5" ht="12.75">
      <c r="A260" s="25" t="s">
        <v>489</v>
      </c>
      <c r="B260" s="25" t="s">
        <v>490</v>
      </c>
      <c r="C260" s="25" t="s">
        <v>283</v>
      </c>
      <c r="D260" s="25" t="s">
        <v>303</v>
      </c>
      <c r="E260" s="25">
        <v>2998</v>
      </c>
    </row>
    <row r="261" spans="1:5" ht="12.75">
      <c r="A261" s="25" t="s">
        <v>489</v>
      </c>
      <c r="B261" s="25" t="s">
        <v>490</v>
      </c>
      <c r="C261" s="25" t="s">
        <v>460</v>
      </c>
      <c r="D261" s="25" t="s">
        <v>301</v>
      </c>
      <c r="E261" s="25">
        <v>32554</v>
      </c>
    </row>
    <row r="262" spans="1:5" ht="12.75">
      <c r="A262" s="25" t="s">
        <v>489</v>
      </c>
      <c r="B262" s="25" t="s">
        <v>490</v>
      </c>
      <c r="C262" s="25" t="s">
        <v>385</v>
      </c>
      <c r="D262" s="25" t="s">
        <v>219</v>
      </c>
      <c r="E262" s="25">
        <v>2094</v>
      </c>
    </row>
    <row r="263" spans="1:5" ht="12.75">
      <c r="A263" s="25" t="s">
        <v>489</v>
      </c>
      <c r="B263" s="25" t="s">
        <v>490</v>
      </c>
      <c r="C263" s="25" t="s">
        <v>491</v>
      </c>
      <c r="D263" s="25" t="s">
        <v>195</v>
      </c>
      <c r="E263" s="25">
        <v>10592</v>
      </c>
    </row>
    <row r="264" spans="1:5" ht="12.75">
      <c r="A264" s="25" t="s">
        <v>489</v>
      </c>
      <c r="B264" s="25" t="s">
        <v>490</v>
      </c>
      <c r="C264" s="25" t="s">
        <v>391</v>
      </c>
      <c r="D264" s="25" t="s">
        <v>191</v>
      </c>
      <c r="E264" s="25">
        <v>47326</v>
      </c>
    </row>
    <row r="265" spans="1:5" ht="12.75">
      <c r="A265" s="25" t="s">
        <v>489</v>
      </c>
      <c r="B265" s="25" t="s">
        <v>490</v>
      </c>
      <c r="C265" s="25" t="s">
        <v>336</v>
      </c>
      <c r="D265" s="25" t="s">
        <v>286</v>
      </c>
      <c r="E265" s="25">
        <v>13580</v>
      </c>
    </row>
    <row r="266" spans="1:5" ht="12.75">
      <c r="A266" s="25" t="s">
        <v>489</v>
      </c>
      <c r="B266" s="25" t="s">
        <v>490</v>
      </c>
      <c r="C266" s="25" t="s">
        <v>385</v>
      </c>
      <c r="D266" s="25" t="s">
        <v>297</v>
      </c>
      <c r="E266" s="25">
        <v>2094</v>
      </c>
    </row>
    <row r="267" spans="1:5" ht="12.75">
      <c r="A267" s="25" t="s">
        <v>489</v>
      </c>
      <c r="B267" s="25" t="s">
        <v>490</v>
      </c>
      <c r="C267" s="25" t="s">
        <v>491</v>
      </c>
      <c r="D267" s="25" t="s">
        <v>238</v>
      </c>
      <c r="E267" s="25">
        <v>10592</v>
      </c>
    </row>
    <row r="268" spans="1:5" ht="12.75">
      <c r="A268" s="25" t="s">
        <v>492</v>
      </c>
      <c r="B268" s="25" t="s">
        <v>493</v>
      </c>
      <c r="C268" s="25" t="s">
        <v>418</v>
      </c>
      <c r="D268" s="25" t="s">
        <v>217</v>
      </c>
      <c r="E268" s="25">
        <v>11940</v>
      </c>
    </row>
    <row r="269" spans="1:5" ht="12.75">
      <c r="A269" s="25" t="s">
        <v>492</v>
      </c>
      <c r="B269" s="25" t="s">
        <v>493</v>
      </c>
      <c r="C269" s="25" t="s">
        <v>293</v>
      </c>
      <c r="D269" s="25" t="s">
        <v>494</v>
      </c>
      <c r="E269" s="25">
        <v>1240</v>
      </c>
    </row>
    <row r="270" spans="1:5" ht="12.75">
      <c r="A270" s="25" t="s">
        <v>492</v>
      </c>
      <c r="B270" s="25" t="s">
        <v>493</v>
      </c>
      <c r="C270" s="25" t="s">
        <v>293</v>
      </c>
      <c r="D270" s="25" t="s">
        <v>297</v>
      </c>
      <c r="E270" s="25">
        <v>1360</v>
      </c>
    </row>
    <row r="271" spans="1:5" ht="12.75">
      <c r="A271" s="25" t="s">
        <v>492</v>
      </c>
      <c r="B271" s="25" t="s">
        <v>493</v>
      </c>
      <c r="C271" s="25" t="s">
        <v>293</v>
      </c>
      <c r="D271" s="25" t="s">
        <v>301</v>
      </c>
      <c r="E271" s="26"/>
    </row>
    <row r="272" spans="1:5" ht="12.75">
      <c r="A272" s="25" t="s">
        <v>492</v>
      </c>
      <c r="B272" s="25" t="s">
        <v>493</v>
      </c>
      <c r="C272" s="25" t="s">
        <v>293</v>
      </c>
      <c r="D272" s="25" t="s">
        <v>303</v>
      </c>
      <c r="E272" s="25">
        <v>1650</v>
      </c>
    </row>
    <row r="273" spans="1:5" ht="12.75">
      <c r="A273" s="25" t="s">
        <v>492</v>
      </c>
      <c r="B273" s="25" t="s">
        <v>493</v>
      </c>
      <c r="C273" s="25" t="s">
        <v>293</v>
      </c>
      <c r="D273" s="25" t="s">
        <v>238</v>
      </c>
      <c r="E273" s="25">
        <v>3876</v>
      </c>
    </row>
    <row r="274" spans="1:5" ht="12.75">
      <c r="A274" s="25" t="s">
        <v>492</v>
      </c>
      <c r="B274" s="25" t="s">
        <v>493</v>
      </c>
      <c r="C274" s="25" t="s">
        <v>491</v>
      </c>
      <c r="D274" s="25" t="s">
        <v>231</v>
      </c>
      <c r="E274" s="25">
        <v>8608</v>
      </c>
    </row>
    <row r="275" spans="1:5" ht="12.75">
      <c r="A275" s="25" t="s">
        <v>492</v>
      </c>
      <c r="B275" s="25" t="s">
        <v>493</v>
      </c>
      <c r="C275" s="25" t="s">
        <v>495</v>
      </c>
      <c r="D275" s="25" t="s">
        <v>195</v>
      </c>
      <c r="E275" s="25">
        <v>11220</v>
      </c>
    </row>
    <row r="276" spans="1:5" ht="12.75">
      <c r="A276" s="25" t="s">
        <v>496</v>
      </c>
      <c r="B276" s="25" t="s">
        <v>493</v>
      </c>
      <c r="C276" s="25" t="s">
        <v>497</v>
      </c>
      <c r="D276" s="25" t="s">
        <v>191</v>
      </c>
      <c r="E276" s="25">
        <v>15084</v>
      </c>
    </row>
    <row r="277" spans="1:5" ht="12.75">
      <c r="A277" s="25" t="s">
        <v>498</v>
      </c>
      <c r="B277" s="25" t="s">
        <v>499</v>
      </c>
      <c r="C277" s="25" t="s">
        <v>358</v>
      </c>
      <c r="D277" s="25" t="s">
        <v>191</v>
      </c>
      <c r="E277" s="26"/>
    </row>
    <row r="278" spans="1:5" ht="12.75">
      <c r="A278" s="25" t="s">
        <v>500</v>
      </c>
      <c r="B278" s="25" t="s">
        <v>501</v>
      </c>
      <c r="C278" s="25" t="s">
        <v>252</v>
      </c>
      <c r="D278" s="25" t="s">
        <v>308</v>
      </c>
      <c r="E278" s="25">
        <v>0</v>
      </c>
    </row>
    <row r="279" spans="1:5" ht="12.75">
      <c r="A279" s="25" t="s">
        <v>502</v>
      </c>
      <c r="B279" s="25" t="s">
        <v>501</v>
      </c>
      <c r="C279" s="25" t="s">
        <v>296</v>
      </c>
      <c r="D279" s="25" t="s">
        <v>379</v>
      </c>
      <c r="E279" s="25">
        <v>0</v>
      </c>
    </row>
    <row r="280" spans="1:5" ht="12.75">
      <c r="A280" s="25" t="s">
        <v>502</v>
      </c>
      <c r="B280" s="25" t="s">
        <v>501</v>
      </c>
      <c r="C280" s="25" t="s">
        <v>296</v>
      </c>
      <c r="D280" s="25" t="s">
        <v>379</v>
      </c>
      <c r="E280" s="25">
        <v>0</v>
      </c>
    </row>
    <row r="281" spans="1:5" ht="12.75">
      <c r="A281" s="25" t="s">
        <v>502</v>
      </c>
      <c r="B281" s="25" t="s">
        <v>501</v>
      </c>
      <c r="C281" s="25" t="s">
        <v>241</v>
      </c>
      <c r="D281" s="25" t="s">
        <v>318</v>
      </c>
      <c r="E281" s="25">
        <v>0</v>
      </c>
    </row>
    <row r="282" spans="1:5" ht="12.75">
      <c r="A282" s="25" t="s">
        <v>502</v>
      </c>
      <c r="B282" s="25" t="s">
        <v>501</v>
      </c>
      <c r="C282" s="25" t="s">
        <v>296</v>
      </c>
      <c r="D282" s="25" t="s">
        <v>379</v>
      </c>
      <c r="E282" s="25">
        <v>0</v>
      </c>
    </row>
    <row r="283" spans="1:5" ht="12.75">
      <c r="A283" s="25" t="s">
        <v>503</v>
      </c>
      <c r="B283" s="25" t="s">
        <v>504</v>
      </c>
      <c r="C283" s="25" t="s">
        <v>241</v>
      </c>
      <c r="D283" s="25" t="s">
        <v>303</v>
      </c>
      <c r="E283" s="25">
        <v>2010</v>
      </c>
    </row>
    <row r="284" spans="1:5" ht="12.75">
      <c r="A284" s="25" t="s">
        <v>505</v>
      </c>
      <c r="B284" s="25" t="s">
        <v>506</v>
      </c>
      <c r="C284" s="25" t="s">
        <v>269</v>
      </c>
      <c r="D284" s="25" t="s">
        <v>195</v>
      </c>
      <c r="E284" s="25">
        <v>11517</v>
      </c>
    </row>
    <row r="285" spans="1:5" ht="12.75">
      <c r="A285" s="25" t="s">
        <v>505</v>
      </c>
      <c r="B285" s="25" t="s">
        <v>506</v>
      </c>
      <c r="C285" s="25" t="s">
        <v>336</v>
      </c>
      <c r="D285" s="25" t="s">
        <v>191</v>
      </c>
      <c r="E285" s="25">
        <v>33051</v>
      </c>
    </row>
    <row r="286" spans="1:5" ht="12.75">
      <c r="A286" s="25" t="s">
        <v>507</v>
      </c>
      <c r="B286" s="25" t="s">
        <v>508</v>
      </c>
      <c r="C286" s="25" t="s">
        <v>280</v>
      </c>
      <c r="D286" s="25" t="s">
        <v>509</v>
      </c>
      <c r="E286" s="25">
        <v>24851</v>
      </c>
    </row>
    <row r="287" spans="1:5" ht="12.75">
      <c r="A287" s="25" t="s">
        <v>507</v>
      </c>
      <c r="B287" s="25" t="s">
        <v>508</v>
      </c>
      <c r="C287" s="25" t="s">
        <v>216</v>
      </c>
      <c r="D287" s="25" t="s">
        <v>206</v>
      </c>
      <c r="E287" s="25">
        <v>13909</v>
      </c>
    </row>
    <row r="288" spans="1:5" ht="12.75">
      <c r="A288" s="25" t="s">
        <v>507</v>
      </c>
      <c r="B288" s="25" t="s">
        <v>508</v>
      </c>
      <c r="C288" s="25" t="s">
        <v>328</v>
      </c>
      <c r="D288" s="25" t="s">
        <v>232</v>
      </c>
      <c r="E288" s="25">
        <v>27815</v>
      </c>
    </row>
    <row r="289" spans="1:5" ht="12.75">
      <c r="A289" s="25" t="s">
        <v>510</v>
      </c>
      <c r="B289" s="25" t="s">
        <v>511</v>
      </c>
      <c r="C289" s="25" t="s">
        <v>274</v>
      </c>
      <c r="D289" s="25" t="s">
        <v>191</v>
      </c>
      <c r="E289" s="25">
        <v>49000</v>
      </c>
    </row>
    <row r="290" spans="1:5" ht="12.75">
      <c r="A290" s="25" t="s">
        <v>512</v>
      </c>
      <c r="B290" s="25" t="s">
        <v>513</v>
      </c>
      <c r="C290" s="25" t="s">
        <v>208</v>
      </c>
      <c r="D290" s="25" t="s">
        <v>247</v>
      </c>
      <c r="E290" s="25">
        <v>65250</v>
      </c>
    </row>
    <row r="291" spans="1:5" ht="12.75">
      <c r="A291" s="25" t="s">
        <v>514</v>
      </c>
      <c r="B291" s="25" t="s">
        <v>515</v>
      </c>
      <c r="C291" s="25" t="s">
        <v>208</v>
      </c>
      <c r="D291" s="25" t="s">
        <v>217</v>
      </c>
      <c r="E291" s="25">
        <v>21242</v>
      </c>
    </row>
    <row r="292" spans="1:5" ht="12.75">
      <c r="A292" s="25" t="s">
        <v>514</v>
      </c>
      <c r="B292" s="25" t="s">
        <v>515</v>
      </c>
      <c r="C292" s="25" t="s">
        <v>227</v>
      </c>
      <c r="D292" s="25" t="s">
        <v>329</v>
      </c>
      <c r="E292" s="25">
        <v>44808</v>
      </c>
    </row>
    <row r="293" spans="1:5" ht="12.75">
      <c r="A293" s="25" t="s">
        <v>514</v>
      </c>
      <c r="B293" s="25" t="s">
        <v>515</v>
      </c>
      <c r="C293" s="25" t="s">
        <v>241</v>
      </c>
      <c r="D293" s="25" t="s">
        <v>516</v>
      </c>
      <c r="E293" s="25">
        <v>9041</v>
      </c>
    </row>
    <row r="294" spans="1:5" ht="12.75">
      <c r="A294" s="25" t="s">
        <v>514</v>
      </c>
      <c r="B294" s="25" t="s">
        <v>515</v>
      </c>
      <c r="C294" s="25" t="s">
        <v>283</v>
      </c>
      <c r="D294" s="25" t="s">
        <v>517</v>
      </c>
      <c r="E294" s="25">
        <v>14038</v>
      </c>
    </row>
    <row r="295" spans="1:5" ht="12.75">
      <c r="A295" s="25" t="s">
        <v>514</v>
      </c>
      <c r="B295" s="25" t="s">
        <v>515</v>
      </c>
      <c r="C295" s="25" t="s">
        <v>283</v>
      </c>
      <c r="D295" s="25" t="s">
        <v>238</v>
      </c>
      <c r="E295" s="25">
        <v>3231</v>
      </c>
    </row>
    <row r="296" spans="1:5" ht="12.75">
      <c r="A296" s="25" t="s">
        <v>514</v>
      </c>
      <c r="B296" s="25" t="s">
        <v>515</v>
      </c>
      <c r="C296" s="25" t="s">
        <v>233</v>
      </c>
      <c r="D296" s="25" t="s">
        <v>409</v>
      </c>
      <c r="E296" s="25">
        <v>23167</v>
      </c>
    </row>
    <row r="297" spans="1:5" ht="12.75">
      <c r="A297" s="25" t="s">
        <v>514</v>
      </c>
      <c r="B297" s="25" t="s">
        <v>515</v>
      </c>
      <c r="C297" s="25" t="s">
        <v>266</v>
      </c>
      <c r="D297" s="25" t="s">
        <v>303</v>
      </c>
      <c r="E297" s="25">
        <v>11480</v>
      </c>
    </row>
    <row r="298" spans="1:5" ht="12.75">
      <c r="A298" s="25" t="s">
        <v>514</v>
      </c>
      <c r="B298" s="25" t="s">
        <v>515</v>
      </c>
      <c r="C298" s="25" t="s">
        <v>269</v>
      </c>
      <c r="D298" s="25" t="s">
        <v>195</v>
      </c>
      <c r="E298" s="25">
        <v>29298</v>
      </c>
    </row>
    <row r="299" spans="1:5" ht="12.75">
      <c r="A299" s="25" t="s">
        <v>514</v>
      </c>
      <c r="B299" s="25" t="s">
        <v>515</v>
      </c>
      <c r="C299" s="25" t="s">
        <v>370</v>
      </c>
      <c r="D299" s="25" t="s">
        <v>518</v>
      </c>
      <c r="E299" s="25">
        <v>10458</v>
      </c>
    </row>
    <row r="300" spans="1:5" ht="12.75">
      <c r="A300" s="25" t="s">
        <v>519</v>
      </c>
      <c r="B300" s="25" t="s">
        <v>520</v>
      </c>
      <c r="C300" s="25" t="s">
        <v>190</v>
      </c>
      <c r="D300" s="25" t="s">
        <v>195</v>
      </c>
      <c r="E300" s="25">
        <v>9649</v>
      </c>
    </row>
    <row r="301" spans="1:5" ht="12.75">
      <c r="A301" s="25" t="s">
        <v>519</v>
      </c>
      <c r="B301" s="25" t="s">
        <v>520</v>
      </c>
      <c r="C301" s="25" t="s">
        <v>202</v>
      </c>
      <c r="D301" s="25" t="s">
        <v>224</v>
      </c>
      <c r="E301" s="25">
        <v>42609</v>
      </c>
    </row>
    <row r="302" spans="1:5" ht="12.75">
      <c r="A302" s="25" t="s">
        <v>521</v>
      </c>
      <c r="B302" s="25" t="s">
        <v>522</v>
      </c>
      <c r="C302" s="25" t="s">
        <v>274</v>
      </c>
      <c r="D302" s="25" t="s">
        <v>191</v>
      </c>
      <c r="E302" s="25">
        <v>51000</v>
      </c>
    </row>
    <row r="303" spans="1:5" ht="12.75">
      <c r="A303" s="25" t="s">
        <v>523</v>
      </c>
      <c r="B303" s="25" t="s">
        <v>524</v>
      </c>
      <c r="C303" s="25" t="s">
        <v>283</v>
      </c>
      <c r="D303" s="25" t="s">
        <v>219</v>
      </c>
      <c r="E303" s="25">
        <v>7280</v>
      </c>
    </row>
    <row r="304" spans="1:5" ht="12.75">
      <c r="A304" s="25" t="s">
        <v>523</v>
      </c>
      <c r="B304" s="25" t="s">
        <v>524</v>
      </c>
      <c r="C304" s="25" t="s">
        <v>283</v>
      </c>
      <c r="D304" s="25" t="s">
        <v>217</v>
      </c>
      <c r="E304" s="25">
        <v>9318</v>
      </c>
    </row>
    <row r="305" spans="1:5" ht="12.75">
      <c r="A305" s="25" t="s">
        <v>523</v>
      </c>
      <c r="B305" s="25" t="s">
        <v>524</v>
      </c>
      <c r="C305" s="25" t="s">
        <v>266</v>
      </c>
      <c r="D305" s="25" t="s">
        <v>195</v>
      </c>
      <c r="E305" s="25">
        <v>9302</v>
      </c>
    </row>
    <row r="306" spans="1:5" ht="12.75">
      <c r="A306" s="25" t="s">
        <v>523</v>
      </c>
      <c r="B306" s="25" t="s">
        <v>524</v>
      </c>
      <c r="C306" s="25" t="s">
        <v>302</v>
      </c>
      <c r="D306" s="25" t="s">
        <v>411</v>
      </c>
      <c r="E306" s="25">
        <v>955</v>
      </c>
    </row>
    <row r="307" spans="1:5" ht="12.75">
      <c r="A307" s="25" t="s">
        <v>523</v>
      </c>
      <c r="B307" s="25" t="s">
        <v>524</v>
      </c>
      <c r="C307" s="25" t="s">
        <v>406</v>
      </c>
      <c r="D307" s="25" t="s">
        <v>191</v>
      </c>
      <c r="E307" s="25">
        <v>23705</v>
      </c>
    </row>
    <row r="308" spans="1:5" ht="12.75">
      <c r="A308" s="25" t="s">
        <v>523</v>
      </c>
      <c r="B308" s="25" t="s">
        <v>524</v>
      </c>
      <c r="C308" s="25" t="s">
        <v>269</v>
      </c>
      <c r="D308" s="25" t="s">
        <v>286</v>
      </c>
      <c r="E308" s="25">
        <v>15994</v>
      </c>
    </row>
    <row r="309" spans="1:5" ht="12.75">
      <c r="A309" s="25" t="s">
        <v>523</v>
      </c>
      <c r="B309" s="25" t="s">
        <v>524</v>
      </c>
      <c r="C309" s="25" t="s">
        <v>302</v>
      </c>
      <c r="D309" s="25" t="s">
        <v>297</v>
      </c>
      <c r="E309" s="25">
        <v>13320</v>
      </c>
    </row>
    <row r="310" spans="1:5" ht="12.75">
      <c r="A310" s="25" t="s">
        <v>523</v>
      </c>
      <c r="B310" s="25" t="s">
        <v>524</v>
      </c>
      <c r="C310" s="25" t="s">
        <v>302</v>
      </c>
      <c r="D310" s="25" t="s">
        <v>301</v>
      </c>
      <c r="E310" s="25">
        <v>6899</v>
      </c>
    </row>
    <row r="311" spans="1:5" ht="12.75">
      <c r="A311" s="25" t="s">
        <v>525</v>
      </c>
      <c r="B311" s="25" t="s">
        <v>526</v>
      </c>
      <c r="C311" s="25" t="s">
        <v>302</v>
      </c>
      <c r="D311" s="25" t="s">
        <v>217</v>
      </c>
      <c r="E311" s="25">
        <v>14253</v>
      </c>
    </row>
    <row r="312" spans="1:5" ht="12.75">
      <c r="A312" s="25" t="s">
        <v>525</v>
      </c>
      <c r="B312" s="25" t="s">
        <v>526</v>
      </c>
      <c r="C312" s="25" t="s">
        <v>208</v>
      </c>
      <c r="D312" s="25" t="s">
        <v>509</v>
      </c>
      <c r="E312" s="25">
        <v>28888</v>
      </c>
    </row>
    <row r="313" spans="1:5" ht="12.75">
      <c r="A313" s="25" t="s">
        <v>525</v>
      </c>
      <c r="B313" s="25" t="s">
        <v>526</v>
      </c>
      <c r="C313" s="25" t="s">
        <v>328</v>
      </c>
      <c r="D313" s="25" t="s">
        <v>195</v>
      </c>
      <c r="E313" s="25">
        <v>9952</v>
      </c>
    </row>
    <row r="314" spans="1:5" ht="12.75">
      <c r="A314" s="25" t="s">
        <v>527</v>
      </c>
      <c r="B314" s="25" t="s">
        <v>528</v>
      </c>
      <c r="C314" s="25" t="s">
        <v>208</v>
      </c>
      <c r="D314" s="25" t="s">
        <v>529</v>
      </c>
      <c r="E314" s="25">
        <v>6666</v>
      </c>
    </row>
    <row r="315" spans="1:5" ht="12.75">
      <c r="A315" s="25" t="s">
        <v>527</v>
      </c>
      <c r="B315" s="25" t="s">
        <v>528</v>
      </c>
      <c r="C315" s="25" t="s">
        <v>208</v>
      </c>
      <c r="D315" s="25" t="s">
        <v>191</v>
      </c>
      <c r="E315" s="25">
        <v>22689</v>
      </c>
    </row>
    <row r="316" spans="1:5" ht="12.75">
      <c r="A316" s="25" t="s">
        <v>527</v>
      </c>
      <c r="B316" s="25" t="s">
        <v>528</v>
      </c>
      <c r="C316" s="25" t="s">
        <v>328</v>
      </c>
      <c r="D316" s="25" t="s">
        <v>530</v>
      </c>
      <c r="E316" s="25">
        <v>16104</v>
      </c>
    </row>
    <row r="317" spans="1:5" ht="12.75">
      <c r="A317" s="25" t="s">
        <v>531</v>
      </c>
      <c r="B317" s="25" t="s">
        <v>532</v>
      </c>
      <c r="C317" s="25" t="s">
        <v>302</v>
      </c>
      <c r="D317" s="25" t="s">
        <v>426</v>
      </c>
      <c r="E317" s="25">
        <v>2637</v>
      </c>
    </row>
    <row r="318" spans="1:5" ht="12.75">
      <c r="A318" s="25" t="s">
        <v>533</v>
      </c>
      <c r="B318" s="25" t="s">
        <v>534</v>
      </c>
      <c r="C318" s="25" t="s">
        <v>289</v>
      </c>
      <c r="D318" s="25" t="s">
        <v>191</v>
      </c>
      <c r="E318" s="25">
        <v>135959</v>
      </c>
    </row>
    <row r="319" spans="1:5" ht="12.75">
      <c r="A319" s="25" t="s">
        <v>535</v>
      </c>
      <c r="B319" s="25" t="s">
        <v>536</v>
      </c>
      <c r="C319" s="25" t="s">
        <v>267</v>
      </c>
      <c r="D319" s="25" t="s">
        <v>324</v>
      </c>
      <c r="E319" s="25">
        <v>51350</v>
      </c>
    </row>
    <row r="320" spans="1:5" ht="12.75">
      <c r="A320" s="25" t="s">
        <v>537</v>
      </c>
      <c r="B320" s="25" t="s">
        <v>538</v>
      </c>
      <c r="C320" s="25" t="s">
        <v>267</v>
      </c>
      <c r="D320" s="25" t="s">
        <v>329</v>
      </c>
      <c r="E320" s="25">
        <v>28954</v>
      </c>
    </row>
    <row r="321" spans="1:5" ht="12.75">
      <c r="A321" s="25" t="s">
        <v>539</v>
      </c>
      <c r="B321" s="25" t="s">
        <v>538</v>
      </c>
      <c r="C321" s="25" t="s">
        <v>540</v>
      </c>
      <c r="D321" s="25" t="s">
        <v>195</v>
      </c>
      <c r="E321" s="25">
        <v>42105</v>
      </c>
    </row>
    <row r="322" spans="1:5" ht="12.75">
      <c r="A322" s="25" t="s">
        <v>541</v>
      </c>
      <c r="B322" s="25" t="s">
        <v>542</v>
      </c>
      <c r="C322" s="25" t="s">
        <v>202</v>
      </c>
      <c r="D322" s="25" t="s">
        <v>195</v>
      </c>
      <c r="E322" s="25">
        <v>13450</v>
      </c>
    </row>
    <row r="323" spans="1:5" ht="12.75">
      <c r="A323" s="25" t="s">
        <v>541</v>
      </c>
      <c r="B323" s="25" t="s">
        <v>542</v>
      </c>
      <c r="C323" s="25" t="s">
        <v>202</v>
      </c>
      <c r="D323" s="25" t="s">
        <v>191</v>
      </c>
      <c r="E323" s="25">
        <v>37238</v>
      </c>
    </row>
    <row r="324" spans="1:5" ht="12.75">
      <c r="A324" s="25" t="s">
        <v>541</v>
      </c>
      <c r="B324" s="25" t="s">
        <v>542</v>
      </c>
      <c r="C324" s="25" t="s">
        <v>245</v>
      </c>
      <c r="D324" s="25" t="s">
        <v>219</v>
      </c>
      <c r="E324" s="25">
        <v>22500</v>
      </c>
    </row>
    <row r="325" spans="1:5" ht="12.75">
      <c r="A325" s="25" t="s">
        <v>541</v>
      </c>
      <c r="B325" s="25" t="s">
        <v>542</v>
      </c>
      <c r="C325" s="25" t="s">
        <v>269</v>
      </c>
      <c r="D325" s="25" t="s">
        <v>217</v>
      </c>
      <c r="E325" s="25">
        <v>34708</v>
      </c>
    </row>
    <row r="326" spans="1:5" ht="12.75">
      <c r="A326" s="25" t="s">
        <v>541</v>
      </c>
      <c r="B326" s="25" t="s">
        <v>542</v>
      </c>
      <c r="C326" s="25" t="s">
        <v>245</v>
      </c>
      <c r="D326" s="25" t="s">
        <v>286</v>
      </c>
      <c r="E326" s="25">
        <v>2000</v>
      </c>
    </row>
    <row r="327" spans="1:5" ht="12.75">
      <c r="A327" s="25" t="s">
        <v>543</v>
      </c>
      <c r="B327" s="25" t="s">
        <v>544</v>
      </c>
      <c r="C327" s="25" t="s">
        <v>480</v>
      </c>
      <c r="D327" s="25" t="s">
        <v>191</v>
      </c>
      <c r="E327" s="25">
        <v>14024</v>
      </c>
    </row>
    <row r="328" spans="1:5" ht="12.75">
      <c r="A328" s="25" t="s">
        <v>545</v>
      </c>
      <c r="B328" s="25" t="s">
        <v>546</v>
      </c>
      <c r="C328" s="25" t="s">
        <v>267</v>
      </c>
      <c r="D328" s="25" t="s">
        <v>231</v>
      </c>
      <c r="E328" s="25">
        <v>46218</v>
      </c>
    </row>
    <row r="329" spans="1:5" ht="12.75">
      <c r="A329" s="25" t="s">
        <v>545</v>
      </c>
      <c r="B329" s="25" t="s">
        <v>546</v>
      </c>
      <c r="C329" s="25" t="s">
        <v>336</v>
      </c>
      <c r="D329" s="25" t="s">
        <v>232</v>
      </c>
      <c r="E329" s="25">
        <v>8460</v>
      </c>
    </row>
    <row r="330" spans="1:5" ht="12.75">
      <c r="A330" s="25" t="s">
        <v>545</v>
      </c>
      <c r="B330" s="25" t="s">
        <v>546</v>
      </c>
      <c r="C330" s="25" t="s">
        <v>283</v>
      </c>
      <c r="D330" s="25" t="s">
        <v>206</v>
      </c>
      <c r="E330" s="25">
        <v>7407</v>
      </c>
    </row>
    <row r="331" spans="1:5" ht="12.75">
      <c r="A331" s="25" t="s">
        <v>545</v>
      </c>
      <c r="B331" s="25" t="s">
        <v>546</v>
      </c>
      <c r="C331" s="25" t="s">
        <v>547</v>
      </c>
      <c r="D331" s="25" t="s">
        <v>191</v>
      </c>
      <c r="E331" s="25">
        <v>15615</v>
      </c>
    </row>
    <row r="332" spans="1:5" ht="12.75">
      <c r="A332" s="25" t="s">
        <v>548</v>
      </c>
      <c r="B332" s="25" t="s">
        <v>549</v>
      </c>
      <c r="C332" s="25" t="s">
        <v>550</v>
      </c>
      <c r="D332" s="25" t="s">
        <v>551</v>
      </c>
      <c r="E332" s="25">
        <v>150405</v>
      </c>
    </row>
    <row r="333" spans="1:5" ht="12.75">
      <c r="A333" s="25" t="s">
        <v>552</v>
      </c>
      <c r="B333" s="25" t="s">
        <v>553</v>
      </c>
      <c r="C333" s="25" t="s">
        <v>313</v>
      </c>
      <c r="D333" s="25" t="s">
        <v>222</v>
      </c>
      <c r="E333" s="25">
        <v>1050</v>
      </c>
    </row>
    <row r="334" spans="1:5" ht="12.75">
      <c r="A334" s="25" t="s">
        <v>552</v>
      </c>
      <c r="B334" s="25" t="s">
        <v>553</v>
      </c>
      <c r="C334" s="25" t="s">
        <v>314</v>
      </c>
      <c r="D334" s="25" t="s">
        <v>286</v>
      </c>
      <c r="E334" s="25">
        <v>11145</v>
      </c>
    </row>
    <row r="335" spans="1:5" ht="12.75">
      <c r="A335" s="25" t="s">
        <v>552</v>
      </c>
      <c r="B335" s="25" t="s">
        <v>553</v>
      </c>
      <c r="C335" s="25" t="s">
        <v>313</v>
      </c>
      <c r="D335" s="25" t="s">
        <v>219</v>
      </c>
      <c r="E335" s="25">
        <v>1050</v>
      </c>
    </row>
    <row r="336" spans="1:5" ht="12.75">
      <c r="A336" s="25" t="s">
        <v>552</v>
      </c>
      <c r="B336" s="25" t="s">
        <v>553</v>
      </c>
      <c r="C336" s="25" t="s">
        <v>269</v>
      </c>
      <c r="D336" s="25" t="s">
        <v>195</v>
      </c>
      <c r="E336" s="25">
        <v>21266</v>
      </c>
    </row>
    <row r="337" spans="1:5" ht="12.75">
      <c r="A337" s="25" t="s">
        <v>552</v>
      </c>
      <c r="B337" s="25" t="s">
        <v>553</v>
      </c>
      <c r="C337" s="25" t="s">
        <v>227</v>
      </c>
      <c r="D337" s="25" t="s">
        <v>329</v>
      </c>
      <c r="E337" s="25">
        <v>23949</v>
      </c>
    </row>
    <row r="338" spans="1:5" ht="12.75">
      <c r="A338" s="25" t="s">
        <v>554</v>
      </c>
      <c r="B338" s="25" t="s">
        <v>555</v>
      </c>
      <c r="C338" s="25" t="s">
        <v>227</v>
      </c>
      <c r="D338" s="25" t="s">
        <v>556</v>
      </c>
      <c r="E338" s="25">
        <v>52524</v>
      </c>
    </row>
    <row r="339" spans="1:5" ht="12.75">
      <c r="A339" s="25" t="s">
        <v>557</v>
      </c>
      <c r="B339" s="25" t="s">
        <v>558</v>
      </c>
      <c r="C339" s="25" t="s">
        <v>283</v>
      </c>
      <c r="D339" s="25" t="s">
        <v>191</v>
      </c>
      <c r="E339" s="25">
        <v>49160</v>
      </c>
    </row>
    <row r="340" spans="1:5" ht="12.75">
      <c r="A340" s="25" t="s">
        <v>557</v>
      </c>
      <c r="B340" s="25" t="s">
        <v>558</v>
      </c>
      <c r="C340" s="25" t="s">
        <v>283</v>
      </c>
      <c r="D340" s="25" t="s">
        <v>195</v>
      </c>
      <c r="E340" s="25">
        <v>27160</v>
      </c>
    </row>
    <row r="341" spans="1:5" ht="12.75">
      <c r="A341" s="25" t="s">
        <v>559</v>
      </c>
      <c r="B341" s="25" t="s">
        <v>560</v>
      </c>
      <c r="C341" s="25" t="s">
        <v>267</v>
      </c>
      <c r="D341" s="25" t="s">
        <v>561</v>
      </c>
      <c r="E341" s="25">
        <v>20964</v>
      </c>
    </row>
    <row r="342" spans="1:5" ht="12.75">
      <c r="A342" s="25" t="s">
        <v>562</v>
      </c>
      <c r="B342" s="25" t="s">
        <v>560</v>
      </c>
      <c r="C342" s="25" t="s">
        <v>302</v>
      </c>
      <c r="D342" s="25" t="s">
        <v>379</v>
      </c>
      <c r="E342" s="25">
        <v>23253</v>
      </c>
    </row>
    <row r="343" spans="1:5" ht="12.75">
      <c r="A343" s="25" t="s">
        <v>562</v>
      </c>
      <c r="B343" s="25" t="s">
        <v>560</v>
      </c>
      <c r="C343" s="25" t="s">
        <v>227</v>
      </c>
      <c r="D343" s="25" t="s">
        <v>379</v>
      </c>
      <c r="E343" s="25">
        <v>44255</v>
      </c>
    </row>
    <row r="344" spans="1:5" ht="12.75">
      <c r="A344" s="25" t="s">
        <v>563</v>
      </c>
      <c r="B344" s="25" t="s">
        <v>560</v>
      </c>
      <c r="C344" s="25" t="s">
        <v>302</v>
      </c>
      <c r="D344" s="25" t="s">
        <v>379</v>
      </c>
      <c r="E344" s="25">
        <v>13735</v>
      </c>
    </row>
    <row r="345" spans="1:5" ht="12.75">
      <c r="A345" s="25" t="s">
        <v>564</v>
      </c>
      <c r="B345" s="25" t="s">
        <v>565</v>
      </c>
      <c r="C345" s="25" t="s">
        <v>202</v>
      </c>
      <c r="D345" s="25" t="s">
        <v>191</v>
      </c>
      <c r="E345" s="25">
        <v>33051</v>
      </c>
    </row>
    <row r="346" spans="1:5" ht="12.75">
      <c r="A346" s="25" t="s">
        <v>566</v>
      </c>
      <c r="B346" s="25" t="s">
        <v>567</v>
      </c>
      <c r="C346" s="25" t="s">
        <v>233</v>
      </c>
      <c r="D346" s="25" t="s">
        <v>191</v>
      </c>
      <c r="E346" s="25">
        <v>12096</v>
      </c>
    </row>
    <row r="347" spans="1:5" ht="12.75">
      <c r="A347" s="25" t="s">
        <v>568</v>
      </c>
      <c r="B347" s="25" t="s">
        <v>567</v>
      </c>
      <c r="C347" s="25" t="s">
        <v>266</v>
      </c>
      <c r="D347" s="25" t="s">
        <v>217</v>
      </c>
      <c r="E347" s="25">
        <v>5445</v>
      </c>
    </row>
    <row r="348" spans="1:5" ht="12.75">
      <c r="A348" s="25" t="s">
        <v>568</v>
      </c>
      <c r="B348" s="25" t="s">
        <v>567</v>
      </c>
      <c r="C348" s="25" t="s">
        <v>336</v>
      </c>
      <c r="D348" s="25" t="s">
        <v>569</v>
      </c>
      <c r="E348" s="25">
        <v>5445</v>
      </c>
    </row>
    <row r="349" spans="1:5" ht="12.75">
      <c r="A349" s="25" t="s">
        <v>568</v>
      </c>
      <c r="B349" s="25" t="s">
        <v>567</v>
      </c>
      <c r="C349" s="25" t="s">
        <v>205</v>
      </c>
      <c r="D349" s="25" t="s">
        <v>219</v>
      </c>
      <c r="E349" s="25">
        <v>14317</v>
      </c>
    </row>
    <row r="350" spans="1:5" ht="12.75">
      <c r="A350" s="25" t="s">
        <v>568</v>
      </c>
      <c r="B350" s="25" t="s">
        <v>567</v>
      </c>
      <c r="C350" s="25" t="s">
        <v>269</v>
      </c>
      <c r="D350" s="25" t="s">
        <v>297</v>
      </c>
      <c r="E350" s="25">
        <v>14023</v>
      </c>
    </row>
    <row r="351" spans="1:5" ht="12.75">
      <c r="A351" s="25" t="s">
        <v>568</v>
      </c>
      <c r="B351" s="25" t="s">
        <v>567</v>
      </c>
      <c r="C351" s="25" t="s">
        <v>223</v>
      </c>
      <c r="D351" s="25" t="s">
        <v>286</v>
      </c>
      <c r="E351" s="25">
        <v>10540</v>
      </c>
    </row>
    <row r="352" spans="1:5" ht="12.75">
      <c r="A352" s="25" t="s">
        <v>570</v>
      </c>
      <c r="B352" s="25" t="s">
        <v>230</v>
      </c>
      <c r="C352" s="25" t="s">
        <v>230</v>
      </c>
      <c r="D352" s="25" t="s">
        <v>230</v>
      </c>
      <c r="E352" s="25">
        <v>0</v>
      </c>
    </row>
    <row r="353" spans="1:5" ht="12.75">
      <c r="A353" s="25" t="s">
        <v>571</v>
      </c>
      <c r="B353" s="25" t="s">
        <v>572</v>
      </c>
      <c r="C353" s="25" t="s">
        <v>358</v>
      </c>
      <c r="D353" s="25" t="s">
        <v>191</v>
      </c>
      <c r="E353" s="25">
        <v>193742</v>
      </c>
    </row>
    <row r="354" spans="1:5" ht="12.75">
      <c r="A354" s="25" t="s">
        <v>573</v>
      </c>
      <c r="B354" s="25" t="s">
        <v>572</v>
      </c>
      <c r="C354" s="25" t="s">
        <v>358</v>
      </c>
      <c r="D354" s="25" t="s">
        <v>191</v>
      </c>
      <c r="E354" s="25">
        <v>194246</v>
      </c>
    </row>
    <row r="355" spans="1:5" ht="12.75">
      <c r="A355" s="25" t="s">
        <v>573</v>
      </c>
      <c r="B355" s="25" t="s">
        <v>572</v>
      </c>
      <c r="C355" s="25" t="s">
        <v>289</v>
      </c>
      <c r="D355" s="25" t="s">
        <v>195</v>
      </c>
      <c r="E355" s="25">
        <v>2000</v>
      </c>
    </row>
    <row r="356" spans="1:5" ht="12.75">
      <c r="A356" s="25" t="s">
        <v>574</v>
      </c>
      <c r="B356" s="25" t="s">
        <v>575</v>
      </c>
      <c r="C356" s="25" t="s">
        <v>576</v>
      </c>
      <c r="D356" s="25" t="s">
        <v>250</v>
      </c>
      <c r="E356" s="26"/>
    </row>
    <row r="357" spans="1:5" ht="12.75">
      <c r="A357" s="25" t="s">
        <v>574</v>
      </c>
      <c r="B357" s="25" t="s">
        <v>575</v>
      </c>
      <c r="C357" s="25" t="s">
        <v>227</v>
      </c>
      <c r="D357" s="25" t="s">
        <v>395</v>
      </c>
      <c r="E357" s="25">
        <v>13379</v>
      </c>
    </row>
    <row r="358" spans="1:5" ht="12.75">
      <c r="A358" s="25" t="s">
        <v>574</v>
      </c>
      <c r="B358" s="25" t="s">
        <v>575</v>
      </c>
      <c r="C358" s="25" t="s">
        <v>576</v>
      </c>
      <c r="D358" s="25" t="s">
        <v>396</v>
      </c>
      <c r="E358" s="25">
        <v>20688</v>
      </c>
    </row>
    <row r="359" spans="1:5" ht="12.75">
      <c r="A359" s="25" t="s">
        <v>574</v>
      </c>
      <c r="B359" s="25" t="s">
        <v>575</v>
      </c>
      <c r="C359" s="25" t="s">
        <v>202</v>
      </c>
      <c r="D359" s="25" t="s">
        <v>408</v>
      </c>
      <c r="E359" s="25">
        <v>20688</v>
      </c>
    </row>
    <row r="360" spans="1:5" ht="12.75">
      <c r="A360" s="25" t="s">
        <v>574</v>
      </c>
      <c r="B360" s="25" t="s">
        <v>575</v>
      </c>
      <c r="C360" s="25" t="s">
        <v>252</v>
      </c>
      <c r="D360" s="25" t="s">
        <v>577</v>
      </c>
      <c r="E360" s="25">
        <v>2160</v>
      </c>
    </row>
    <row r="361" spans="1:5" ht="12.75">
      <c r="A361" s="25" t="s">
        <v>574</v>
      </c>
      <c r="B361" s="25" t="s">
        <v>575</v>
      </c>
      <c r="C361" s="25" t="s">
        <v>196</v>
      </c>
      <c r="D361" s="25" t="s">
        <v>410</v>
      </c>
      <c r="E361" s="25">
        <v>15683</v>
      </c>
    </row>
    <row r="362" spans="1:5" ht="12.75">
      <c r="A362" s="25" t="s">
        <v>574</v>
      </c>
      <c r="B362" s="25" t="s">
        <v>575</v>
      </c>
      <c r="C362" s="25" t="s">
        <v>223</v>
      </c>
      <c r="D362" s="25" t="s">
        <v>409</v>
      </c>
      <c r="E362" s="25">
        <v>12402</v>
      </c>
    </row>
    <row r="363" spans="1:5" ht="12.75">
      <c r="A363" s="25" t="s">
        <v>574</v>
      </c>
      <c r="B363" s="25" t="s">
        <v>575</v>
      </c>
      <c r="C363" s="25" t="s">
        <v>487</v>
      </c>
      <c r="D363" s="25" t="s">
        <v>191</v>
      </c>
      <c r="E363" s="25">
        <v>24283</v>
      </c>
    </row>
    <row r="364" spans="1:5" ht="12.75">
      <c r="A364" s="25" t="s">
        <v>574</v>
      </c>
      <c r="B364" s="25" t="s">
        <v>575</v>
      </c>
      <c r="C364" s="25" t="s">
        <v>382</v>
      </c>
      <c r="D364" s="25" t="s">
        <v>407</v>
      </c>
      <c r="E364" s="25">
        <v>8258</v>
      </c>
    </row>
    <row r="365" spans="1:5" ht="12.75">
      <c r="A365" s="25" t="s">
        <v>574</v>
      </c>
      <c r="B365" s="25" t="s">
        <v>575</v>
      </c>
      <c r="C365" s="25" t="s">
        <v>267</v>
      </c>
      <c r="D365" s="25" t="s">
        <v>411</v>
      </c>
      <c r="E365" s="25">
        <v>21173</v>
      </c>
    </row>
    <row r="366" spans="1:5" ht="12.75">
      <c r="A366" s="25" t="s">
        <v>578</v>
      </c>
      <c r="B366" s="25" t="s">
        <v>579</v>
      </c>
      <c r="C366" s="25" t="s">
        <v>273</v>
      </c>
      <c r="D366" s="25" t="s">
        <v>191</v>
      </c>
      <c r="E366" s="25">
        <v>65640</v>
      </c>
    </row>
    <row r="367" spans="1:5" ht="12.75">
      <c r="A367" s="25" t="s">
        <v>580</v>
      </c>
      <c r="B367" s="25" t="s">
        <v>581</v>
      </c>
      <c r="C367" s="25" t="s">
        <v>289</v>
      </c>
      <c r="D367" s="25" t="s">
        <v>191</v>
      </c>
      <c r="E367" s="25">
        <v>280000</v>
      </c>
    </row>
    <row r="368" spans="1:5" ht="12.75">
      <c r="A368" s="25" t="s">
        <v>582</v>
      </c>
      <c r="B368" s="25" t="s">
        <v>583</v>
      </c>
      <c r="C368" s="25" t="s">
        <v>202</v>
      </c>
      <c r="D368" s="25" t="s">
        <v>206</v>
      </c>
      <c r="E368" s="25">
        <v>2200</v>
      </c>
    </row>
    <row r="369" spans="1:5" ht="12.75">
      <c r="A369" s="25" t="s">
        <v>582</v>
      </c>
      <c r="B369" s="25" t="s">
        <v>583</v>
      </c>
      <c r="C369" s="25" t="s">
        <v>202</v>
      </c>
      <c r="D369" s="25" t="s">
        <v>191</v>
      </c>
      <c r="E369" s="25">
        <v>2200</v>
      </c>
    </row>
    <row r="370" spans="1:5" ht="12.75">
      <c r="A370" s="25" t="s">
        <v>584</v>
      </c>
      <c r="B370" s="25" t="s">
        <v>585</v>
      </c>
      <c r="C370" s="25" t="s">
        <v>267</v>
      </c>
      <c r="D370" s="25" t="s">
        <v>301</v>
      </c>
      <c r="E370" s="25">
        <v>19590</v>
      </c>
    </row>
    <row r="371" spans="1:5" ht="12.75">
      <c r="A371" s="25" t="s">
        <v>584</v>
      </c>
      <c r="B371" s="25" t="s">
        <v>585</v>
      </c>
      <c r="C371" s="25" t="s">
        <v>241</v>
      </c>
      <c r="D371" s="25" t="s">
        <v>303</v>
      </c>
      <c r="E371" s="25">
        <v>12180</v>
      </c>
    </row>
    <row r="372" spans="1:5" ht="12.75">
      <c r="A372" s="25" t="s">
        <v>584</v>
      </c>
      <c r="B372" s="25" t="s">
        <v>585</v>
      </c>
      <c r="C372" s="25" t="s">
        <v>205</v>
      </c>
      <c r="D372" s="25" t="s">
        <v>297</v>
      </c>
      <c r="E372" s="25">
        <v>26788</v>
      </c>
    </row>
    <row r="373" spans="1:5" ht="12.75">
      <c r="A373" s="25" t="s">
        <v>584</v>
      </c>
      <c r="B373" s="25" t="s">
        <v>585</v>
      </c>
      <c r="C373" s="25" t="s">
        <v>280</v>
      </c>
      <c r="D373" s="25" t="s">
        <v>286</v>
      </c>
      <c r="E373" s="25">
        <v>4588</v>
      </c>
    </row>
    <row r="374" spans="1:5" ht="12.75">
      <c r="A374" s="25" t="s">
        <v>584</v>
      </c>
      <c r="B374" s="25" t="s">
        <v>585</v>
      </c>
      <c r="C374" s="25" t="s">
        <v>336</v>
      </c>
      <c r="D374" s="25" t="s">
        <v>217</v>
      </c>
      <c r="E374" s="25">
        <v>12995</v>
      </c>
    </row>
    <row r="375" spans="1:5" ht="12.75">
      <c r="A375" s="25" t="s">
        <v>584</v>
      </c>
      <c r="B375" s="25" t="s">
        <v>585</v>
      </c>
      <c r="C375" s="25" t="s">
        <v>314</v>
      </c>
      <c r="D375" s="25" t="s">
        <v>329</v>
      </c>
      <c r="E375" s="25">
        <v>23231</v>
      </c>
    </row>
    <row r="376" spans="1:5" ht="12.75">
      <c r="A376" s="25" t="s">
        <v>584</v>
      </c>
      <c r="B376" s="25" t="s">
        <v>585</v>
      </c>
      <c r="C376" s="25" t="s">
        <v>227</v>
      </c>
      <c r="D376" s="25" t="s">
        <v>195</v>
      </c>
      <c r="E376" s="25">
        <v>12180</v>
      </c>
    </row>
    <row r="377" spans="1:5" ht="12.75">
      <c r="A377" s="25" t="s">
        <v>586</v>
      </c>
      <c r="B377" s="25" t="s">
        <v>587</v>
      </c>
      <c r="C377" s="25" t="s">
        <v>302</v>
      </c>
      <c r="D377" s="25" t="s">
        <v>301</v>
      </c>
      <c r="E377" s="25">
        <v>0</v>
      </c>
    </row>
    <row r="378" spans="1:5" ht="12.75">
      <c r="A378" s="25" t="s">
        <v>588</v>
      </c>
      <c r="B378" s="25" t="s">
        <v>587</v>
      </c>
      <c r="C378" s="25" t="s">
        <v>302</v>
      </c>
      <c r="D378" s="25" t="s">
        <v>516</v>
      </c>
      <c r="E378" s="25">
        <v>18445</v>
      </c>
    </row>
    <row r="379" spans="1:5" ht="12.75">
      <c r="A379" s="25" t="s">
        <v>588</v>
      </c>
      <c r="B379" s="25" t="s">
        <v>587</v>
      </c>
      <c r="C379" s="25" t="s">
        <v>302</v>
      </c>
      <c r="D379" s="25" t="s">
        <v>297</v>
      </c>
      <c r="E379" s="25">
        <v>23110</v>
      </c>
    </row>
    <row r="380" spans="1:5" ht="12.75">
      <c r="A380" s="25" t="s">
        <v>588</v>
      </c>
      <c r="B380" s="25" t="s">
        <v>587</v>
      </c>
      <c r="C380" s="25" t="s">
        <v>302</v>
      </c>
      <c r="D380" s="25" t="s">
        <v>303</v>
      </c>
      <c r="E380" s="25">
        <v>5540</v>
      </c>
    </row>
    <row r="381" spans="1:5" ht="12.75">
      <c r="A381" s="25" t="s">
        <v>588</v>
      </c>
      <c r="B381" s="25" t="s">
        <v>587</v>
      </c>
      <c r="C381" s="25" t="s">
        <v>252</v>
      </c>
      <c r="D381" s="25" t="s">
        <v>589</v>
      </c>
      <c r="E381" s="25">
        <v>6100</v>
      </c>
    </row>
    <row r="382" spans="1:5" ht="12.75">
      <c r="A382" s="25" t="s">
        <v>588</v>
      </c>
      <c r="B382" s="25" t="s">
        <v>587</v>
      </c>
      <c r="C382" s="25" t="s">
        <v>302</v>
      </c>
      <c r="D382" s="25" t="s">
        <v>219</v>
      </c>
      <c r="E382" s="25">
        <v>6225</v>
      </c>
    </row>
    <row r="383" spans="1:5" ht="12.75">
      <c r="A383" s="25" t="s">
        <v>588</v>
      </c>
      <c r="B383" s="25" t="s">
        <v>587</v>
      </c>
      <c r="C383" s="25" t="s">
        <v>196</v>
      </c>
      <c r="D383" s="25" t="s">
        <v>217</v>
      </c>
      <c r="E383" s="25">
        <v>23792</v>
      </c>
    </row>
    <row r="384" spans="1:5" ht="12.75">
      <c r="A384" s="25" t="s">
        <v>588</v>
      </c>
      <c r="B384" s="25" t="s">
        <v>587</v>
      </c>
      <c r="C384" s="25" t="s">
        <v>269</v>
      </c>
      <c r="D384" s="25" t="s">
        <v>569</v>
      </c>
      <c r="E384" s="25">
        <v>24480</v>
      </c>
    </row>
    <row r="385" spans="1:5" ht="12.75">
      <c r="A385" s="25" t="s">
        <v>588</v>
      </c>
      <c r="B385" s="25" t="s">
        <v>587</v>
      </c>
      <c r="C385" s="25" t="s">
        <v>336</v>
      </c>
      <c r="D385" s="25" t="s">
        <v>191</v>
      </c>
      <c r="E385" s="25">
        <v>32676</v>
      </c>
    </row>
    <row r="386" spans="1:5" ht="12.75">
      <c r="A386" s="25" t="s">
        <v>590</v>
      </c>
      <c r="B386" s="25" t="s">
        <v>591</v>
      </c>
      <c r="C386" s="25" t="s">
        <v>289</v>
      </c>
      <c r="D386" s="25" t="s">
        <v>509</v>
      </c>
      <c r="E386" s="25">
        <v>36000</v>
      </c>
    </row>
    <row r="387" spans="1:5" ht="12.75">
      <c r="A387" s="25" t="s">
        <v>590</v>
      </c>
      <c r="B387" s="25" t="s">
        <v>591</v>
      </c>
      <c r="C387" s="25" t="s">
        <v>382</v>
      </c>
      <c r="D387" s="25" t="s">
        <v>395</v>
      </c>
      <c r="E387" s="25">
        <v>9170</v>
      </c>
    </row>
    <row r="388" spans="1:5" ht="12.75">
      <c r="A388" s="25" t="s">
        <v>592</v>
      </c>
      <c r="B388" s="25" t="s">
        <v>593</v>
      </c>
      <c r="C388" s="25" t="s">
        <v>216</v>
      </c>
      <c r="D388" s="25" t="s">
        <v>191</v>
      </c>
      <c r="E388" s="25">
        <v>52000</v>
      </c>
    </row>
    <row r="389" spans="1:5" ht="12.75">
      <c r="A389" s="25" t="s">
        <v>594</v>
      </c>
      <c r="B389" s="25" t="s">
        <v>595</v>
      </c>
      <c r="C389" s="25" t="s">
        <v>233</v>
      </c>
      <c r="D389" s="25" t="s">
        <v>469</v>
      </c>
      <c r="E389" s="25">
        <v>19901</v>
      </c>
    </row>
    <row r="390" spans="1:5" ht="12.75">
      <c r="A390" s="25" t="s">
        <v>594</v>
      </c>
      <c r="B390" s="25" t="s">
        <v>595</v>
      </c>
      <c r="C390" s="25" t="s">
        <v>336</v>
      </c>
      <c r="D390" s="25" t="s">
        <v>471</v>
      </c>
      <c r="E390" s="25">
        <v>14453</v>
      </c>
    </row>
    <row r="391" spans="1:5" ht="12.75">
      <c r="A391" s="25" t="s">
        <v>594</v>
      </c>
      <c r="B391" s="25" t="s">
        <v>595</v>
      </c>
      <c r="C391" s="25" t="s">
        <v>596</v>
      </c>
      <c r="D391" s="25" t="s">
        <v>191</v>
      </c>
      <c r="E391" s="25">
        <v>26227</v>
      </c>
    </row>
    <row r="392" spans="1:5" ht="12.75">
      <c r="A392" s="25" t="s">
        <v>594</v>
      </c>
      <c r="B392" s="25" t="s">
        <v>595</v>
      </c>
      <c r="C392" s="25" t="s">
        <v>328</v>
      </c>
      <c r="D392" s="25" t="s">
        <v>222</v>
      </c>
      <c r="E392" s="25">
        <v>0</v>
      </c>
    </row>
    <row r="393" spans="1:5" ht="12.75">
      <c r="A393" s="25" t="s">
        <v>594</v>
      </c>
      <c r="B393" s="25" t="s">
        <v>595</v>
      </c>
      <c r="C393" s="25" t="s">
        <v>223</v>
      </c>
      <c r="D393" s="25" t="s">
        <v>470</v>
      </c>
      <c r="E393" s="25">
        <v>13080</v>
      </c>
    </row>
    <row r="394" spans="1:5" ht="12.75">
      <c r="A394" s="25" t="s">
        <v>594</v>
      </c>
      <c r="B394" s="25" t="s">
        <v>595</v>
      </c>
      <c r="C394" s="25" t="s">
        <v>328</v>
      </c>
      <c r="D394" s="25" t="s">
        <v>466</v>
      </c>
      <c r="E394" s="25">
        <v>11981</v>
      </c>
    </row>
    <row r="395" spans="1:5" ht="12.75">
      <c r="A395" s="25" t="s">
        <v>597</v>
      </c>
      <c r="B395" s="25" t="s">
        <v>598</v>
      </c>
      <c r="C395" s="25" t="s">
        <v>370</v>
      </c>
      <c r="D395" s="25" t="s">
        <v>247</v>
      </c>
      <c r="E395" s="25">
        <v>293868</v>
      </c>
    </row>
    <row r="396" spans="1:5" ht="12.75">
      <c r="A396" s="25" t="s">
        <v>599</v>
      </c>
      <c r="B396" s="25" t="s">
        <v>600</v>
      </c>
      <c r="C396" s="25" t="s">
        <v>336</v>
      </c>
      <c r="D396" s="25" t="s">
        <v>191</v>
      </c>
      <c r="E396" s="25">
        <v>32821</v>
      </c>
    </row>
    <row r="397" spans="1:5" ht="12.75">
      <c r="A397" s="25" t="s">
        <v>601</v>
      </c>
      <c r="B397" s="25" t="s">
        <v>602</v>
      </c>
      <c r="C397" s="25" t="s">
        <v>336</v>
      </c>
      <c r="D397" s="25" t="s">
        <v>466</v>
      </c>
      <c r="E397" s="25">
        <v>21507</v>
      </c>
    </row>
    <row r="398" spans="1:5" ht="12.75">
      <c r="A398" s="25" t="s">
        <v>601</v>
      </c>
      <c r="B398" s="25" t="s">
        <v>602</v>
      </c>
      <c r="C398" s="25" t="s">
        <v>202</v>
      </c>
      <c r="D398" s="25" t="s">
        <v>191</v>
      </c>
      <c r="E398" s="25">
        <v>34715</v>
      </c>
    </row>
    <row r="399" spans="1:5" ht="12.75">
      <c r="A399" s="25" t="s">
        <v>603</v>
      </c>
      <c r="B399" s="25" t="s">
        <v>600</v>
      </c>
      <c r="C399" s="25" t="s">
        <v>336</v>
      </c>
      <c r="D399" s="25" t="s">
        <v>232</v>
      </c>
      <c r="E399" s="25">
        <v>16636</v>
      </c>
    </row>
    <row r="400" spans="1:5" ht="12.75">
      <c r="A400" s="25" t="s">
        <v>603</v>
      </c>
      <c r="B400" s="25" t="s">
        <v>600</v>
      </c>
      <c r="C400" s="25" t="s">
        <v>273</v>
      </c>
      <c r="D400" s="25" t="s">
        <v>231</v>
      </c>
      <c r="E400" s="25">
        <v>11293</v>
      </c>
    </row>
    <row r="401" spans="1:5" ht="12.75">
      <c r="A401" s="25" t="s">
        <v>603</v>
      </c>
      <c r="B401" s="25" t="s">
        <v>600</v>
      </c>
      <c r="C401" s="25" t="s">
        <v>190</v>
      </c>
      <c r="D401" s="25" t="s">
        <v>604</v>
      </c>
      <c r="E401" s="25">
        <v>6848</v>
      </c>
    </row>
    <row r="402" spans="1:5" ht="12.75">
      <c r="A402" s="25" t="s">
        <v>603</v>
      </c>
      <c r="B402" s="25" t="s">
        <v>600</v>
      </c>
      <c r="C402" s="25" t="s">
        <v>190</v>
      </c>
      <c r="D402" s="25" t="s">
        <v>206</v>
      </c>
      <c r="E402" s="25">
        <v>5967</v>
      </c>
    </row>
    <row r="403" spans="1:5" ht="12.75">
      <c r="A403" s="25" t="s">
        <v>603</v>
      </c>
      <c r="B403" s="25" t="s">
        <v>600</v>
      </c>
      <c r="C403" s="25" t="s">
        <v>336</v>
      </c>
      <c r="D403" s="25" t="s">
        <v>605</v>
      </c>
      <c r="E403" s="25">
        <v>0</v>
      </c>
    </row>
    <row r="404" spans="1:5" ht="12.75">
      <c r="A404" s="25" t="s">
        <v>603</v>
      </c>
      <c r="B404" s="25" t="s">
        <v>600</v>
      </c>
      <c r="C404" s="25" t="s">
        <v>327</v>
      </c>
      <c r="D404" s="25" t="s">
        <v>270</v>
      </c>
      <c r="E404" s="25">
        <v>13932</v>
      </c>
    </row>
    <row r="405" spans="1:5" ht="12.75">
      <c r="A405" s="25" t="s">
        <v>603</v>
      </c>
      <c r="B405" s="25" t="s">
        <v>600</v>
      </c>
      <c r="C405" s="25" t="s">
        <v>208</v>
      </c>
      <c r="D405" s="25" t="s">
        <v>471</v>
      </c>
      <c r="E405" s="25">
        <v>30330</v>
      </c>
    </row>
    <row r="406" spans="1:5" ht="12.75">
      <c r="A406" s="25" t="s">
        <v>603</v>
      </c>
      <c r="B406" s="25" t="s">
        <v>600</v>
      </c>
      <c r="C406" s="25" t="s">
        <v>328</v>
      </c>
      <c r="D406" s="25" t="s">
        <v>324</v>
      </c>
      <c r="E406" s="25">
        <v>6575</v>
      </c>
    </row>
    <row r="407" spans="1:5" ht="12.75">
      <c r="A407" s="25" t="s">
        <v>603</v>
      </c>
      <c r="B407" s="25" t="s">
        <v>600</v>
      </c>
      <c r="C407" s="25" t="s">
        <v>267</v>
      </c>
      <c r="D407" s="25" t="s">
        <v>321</v>
      </c>
      <c r="E407" s="25">
        <v>28536</v>
      </c>
    </row>
    <row r="408" spans="1:5" ht="12.75">
      <c r="A408" s="25" t="s">
        <v>606</v>
      </c>
      <c r="B408" s="25" t="s">
        <v>607</v>
      </c>
      <c r="C408" s="25" t="s">
        <v>245</v>
      </c>
      <c r="D408" s="25" t="s">
        <v>400</v>
      </c>
      <c r="E408" s="25">
        <v>29909</v>
      </c>
    </row>
    <row r="409" spans="1:5" ht="12.75">
      <c r="A409" s="25" t="s">
        <v>606</v>
      </c>
      <c r="B409" s="25" t="s">
        <v>607</v>
      </c>
      <c r="C409" s="25" t="s">
        <v>333</v>
      </c>
      <c r="D409" s="25" t="s">
        <v>195</v>
      </c>
      <c r="E409" s="25">
        <v>21983</v>
      </c>
    </row>
    <row r="410" spans="1:5" ht="12.75">
      <c r="A410" s="25" t="s">
        <v>608</v>
      </c>
      <c r="B410" s="25" t="s">
        <v>609</v>
      </c>
      <c r="C410" s="25" t="s">
        <v>550</v>
      </c>
      <c r="D410" s="25" t="s">
        <v>224</v>
      </c>
      <c r="E410" s="25">
        <v>21409</v>
      </c>
    </row>
    <row r="411" spans="1:5" ht="12.75">
      <c r="A411" s="25" t="s">
        <v>608</v>
      </c>
      <c r="B411" s="25" t="s">
        <v>609</v>
      </c>
      <c r="C411" s="25" t="s">
        <v>385</v>
      </c>
      <c r="D411" s="25" t="s">
        <v>610</v>
      </c>
      <c r="E411" s="25">
        <v>10115</v>
      </c>
    </row>
    <row r="412" spans="1:5" ht="12.75">
      <c r="A412" s="25" t="s">
        <v>611</v>
      </c>
      <c r="B412" s="25" t="s">
        <v>612</v>
      </c>
      <c r="C412" s="25" t="s">
        <v>370</v>
      </c>
      <c r="D412" s="25" t="s">
        <v>224</v>
      </c>
      <c r="E412" s="25">
        <v>63888</v>
      </c>
    </row>
    <row r="413" spans="1:5" ht="12.75">
      <c r="A413" s="25" t="s">
        <v>613</v>
      </c>
      <c r="B413" s="25" t="s">
        <v>614</v>
      </c>
      <c r="C413" s="25" t="s">
        <v>615</v>
      </c>
      <c r="D413" s="25" t="s">
        <v>270</v>
      </c>
      <c r="E413" s="25">
        <v>0</v>
      </c>
    </row>
    <row r="414" spans="1:5" ht="12.75">
      <c r="A414" s="25" t="s">
        <v>613</v>
      </c>
      <c r="B414" s="25" t="s">
        <v>614</v>
      </c>
      <c r="C414" s="25" t="s">
        <v>267</v>
      </c>
      <c r="D414" s="25" t="s">
        <v>231</v>
      </c>
      <c r="E414" s="25">
        <v>11740</v>
      </c>
    </row>
    <row r="415" spans="1:5" ht="12.75">
      <c r="A415" s="25" t="s">
        <v>613</v>
      </c>
      <c r="B415" s="25" t="s">
        <v>614</v>
      </c>
      <c r="C415" s="25" t="s">
        <v>615</v>
      </c>
      <c r="D415" s="25" t="s">
        <v>222</v>
      </c>
      <c r="E415" s="25">
        <v>20300</v>
      </c>
    </row>
    <row r="416" spans="1:5" ht="12.75">
      <c r="A416" s="25" t="s">
        <v>613</v>
      </c>
      <c r="B416" s="25" t="s">
        <v>614</v>
      </c>
      <c r="C416" s="25" t="s">
        <v>328</v>
      </c>
      <c r="D416" s="25" t="s">
        <v>206</v>
      </c>
      <c r="E416" s="25">
        <v>20905</v>
      </c>
    </row>
    <row r="417" spans="1:5" ht="12.75">
      <c r="A417" s="25" t="s">
        <v>613</v>
      </c>
      <c r="B417" s="25" t="s">
        <v>614</v>
      </c>
      <c r="C417" s="25" t="s">
        <v>208</v>
      </c>
      <c r="D417" s="25" t="s">
        <v>191</v>
      </c>
      <c r="E417" s="25">
        <v>109000</v>
      </c>
    </row>
    <row r="418" spans="1:5" ht="12.75">
      <c r="A418" s="25" t="s">
        <v>613</v>
      </c>
      <c r="B418" s="25" t="s">
        <v>614</v>
      </c>
      <c r="C418" s="25" t="s">
        <v>190</v>
      </c>
      <c r="D418" s="25" t="s">
        <v>268</v>
      </c>
      <c r="E418" s="25">
        <v>15945</v>
      </c>
    </row>
    <row r="419" spans="1:5" ht="12.75">
      <c r="A419" s="25" t="s">
        <v>616</v>
      </c>
      <c r="B419" s="25" t="s">
        <v>617</v>
      </c>
      <c r="C419" s="25" t="s">
        <v>491</v>
      </c>
      <c r="D419" s="25" t="s">
        <v>195</v>
      </c>
      <c r="E419" s="25">
        <v>6420</v>
      </c>
    </row>
    <row r="420" spans="1:5" ht="12.75">
      <c r="A420" s="25" t="s">
        <v>616</v>
      </c>
      <c r="B420" s="25" t="s">
        <v>617</v>
      </c>
      <c r="C420" s="25" t="s">
        <v>418</v>
      </c>
      <c r="D420" s="25" t="s">
        <v>286</v>
      </c>
      <c r="E420" s="25">
        <v>5420</v>
      </c>
    </row>
    <row r="421" spans="1:5" ht="12.75">
      <c r="A421" s="25" t="s">
        <v>616</v>
      </c>
      <c r="B421" s="25" t="s">
        <v>617</v>
      </c>
      <c r="C421" s="25" t="s">
        <v>495</v>
      </c>
      <c r="D421" s="25" t="s">
        <v>217</v>
      </c>
      <c r="E421" s="25">
        <v>6380</v>
      </c>
    </row>
    <row r="422" spans="1:5" ht="12.75">
      <c r="A422" s="25" t="s">
        <v>616</v>
      </c>
      <c r="B422" s="25" t="s">
        <v>617</v>
      </c>
      <c r="C422" s="25" t="s">
        <v>278</v>
      </c>
      <c r="D422" s="25" t="s">
        <v>191</v>
      </c>
      <c r="E422" s="25">
        <v>29397</v>
      </c>
    </row>
    <row r="423" spans="1:5" ht="12.75">
      <c r="A423" s="25" t="s">
        <v>616</v>
      </c>
      <c r="B423" s="25" t="s">
        <v>617</v>
      </c>
      <c r="C423" s="25" t="s">
        <v>495</v>
      </c>
      <c r="D423" s="25" t="s">
        <v>219</v>
      </c>
      <c r="E423" s="25">
        <v>6380</v>
      </c>
    </row>
    <row r="424" spans="1:5" ht="12.75">
      <c r="A424" s="25" t="s">
        <v>618</v>
      </c>
      <c r="B424" s="25" t="s">
        <v>619</v>
      </c>
      <c r="C424" s="25" t="s">
        <v>480</v>
      </c>
      <c r="D424" s="25" t="s">
        <v>191</v>
      </c>
      <c r="E424" s="25">
        <v>67566</v>
      </c>
    </row>
    <row r="425" spans="1:5" ht="12.75">
      <c r="A425" s="25" t="s">
        <v>618</v>
      </c>
      <c r="B425" s="25" t="s">
        <v>619</v>
      </c>
      <c r="C425" s="25" t="s">
        <v>266</v>
      </c>
      <c r="D425" s="25" t="s">
        <v>195</v>
      </c>
      <c r="E425" s="25">
        <v>21104</v>
      </c>
    </row>
    <row r="426" spans="1:5" ht="12.75">
      <c r="A426" s="25" t="s">
        <v>618</v>
      </c>
      <c r="B426" s="25" t="s">
        <v>619</v>
      </c>
      <c r="C426" s="25" t="s">
        <v>460</v>
      </c>
      <c r="D426" s="25" t="s">
        <v>620</v>
      </c>
      <c r="E426" s="25">
        <v>29538</v>
      </c>
    </row>
    <row r="427" spans="1:5" ht="12.75">
      <c r="A427" s="25" t="s">
        <v>618</v>
      </c>
      <c r="B427" s="25" t="s">
        <v>619</v>
      </c>
      <c r="C427" s="25" t="s">
        <v>302</v>
      </c>
      <c r="D427" s="25" t="s">
        <v>219</v>
      </c>
      <c r="E427" s="25">
        <v>33662</v>
      </c>
    </row>
    <row r="428" spans="1:5" ht="12.75">
      <c r="A428" s="25" t="s">
        <v>618</v>
      </c>
      <c r="B428" s="25" t="s">
        <v>619</v>
      </c>
      <c r="C428" s="25" t="s">
        <v>615</v>
      </c>
      <c r="D428" s="25" t="s">
        <v>286</v>
      </c>
      <c r="E428" s="25">
        <v>13616</v>
      </c>
    </row>
    <row r="429" spans="1:5" ht="12.75">
      <c r="A429" s="25" t="s">
        <v>621</v>
      </c>
      <c r="B429" s="25" t="s">
        <v>622</v>
      </c>
      <c r="C429" s="25" t="s">
        <v>216</v>
      </c>
      <c r="D429" s="25" t="s">
        <v>195</v>
      </c>
      <c r="E429" s="25">
        <v>9463</v>
      </c>
    </row>
    <row r="430" spans="1:5" ht="12.75">
      <c r="A430" s="25" t="s">
        <v>621</v>
      </c>
      <c r="B430" s="25" t="s">
        <v>622</v>
      </c>
      <c r="C430" s="25" t="s">
        <v>327</v>
      </c>
      <c r="D430" s="25" t="s">
        <v>217</v>
      </c>
      <c r="E430" s="25">
        <v>16993</v>
      </c>
    </row>
    <row r="431" spans="1:5" ht="12.75">
      <c r="A431" s="25" t="s">
        <v>621</v>
      </c>
      <c r="B431" s="25" t="s">
        <v>622</v>
      </c>
      <c r="C431" s="25" t="s">
        <v>208</v>
      </c>
      <c r="D431" s="25" t="s">
        <v>191</v>
      </c>
      <c r="E431" s="25">
        <v>40526</v>
      </c>
    </row>
    <row r="432" spans="1:5" ht="12.75">
      <c r="A432" s="25" t="s">
        <v>623</v>
      </c>
      <c r="B432" s="25" t="s">
        <v>624</v>
      </c>
      <c r="C432" s="25" t="s">
        <v>289</v>
      </c>
      <c r="D432" s="25" t="s">
        <v>191</v>
      </c>
      <c r="E432" s="25">
        <v>34330</v>
      </c>
    </row>
    <row r="433" spans="1:5" ht="25.5">
      <c r="A433" s="25" t="s">
        <v>625</v>
      </c>
      <c r="B433" s="25" t="s">
        <v>624</v>
      </c>
      <c r="C433" s="25" t="s">
        <v>615</v>
      </c>
      <c r="D433" s="25" t="s">
        <v>195</v>
      </c>
      <c r="E433" s="25">
        <v>17561</v>
      </c>
    </row>
    <row r="434" spans="1:5" ht="12.75">
      <c r="A434" s="25" t="s">
        <v>626</v>
      </c>
      <c r="B434" s="25" t="s">
        <v>627</v>
      </c>
      <c r="C434" s="25" t="s">
        <v>615</v>
      </c>
      <c r="D434" s="25" t="s">
        <v>219</v>
      </c>
      <c r="E434" s="25">
        <v>13349</v>
      </c>
    </row>
    <row r="435" spans="1:5" ht="12.75">
      <c r="A435" s="25" t="s">
        <v>626</v>
      </c>
      <c r="B435" s="25" t="s">
        <v>627</v>
      </c>
      <c r="C435" s="25" t="s">
        <v>289</v>
      </c>
      <c r="D435" s="25" t="s">
        <v>217</v>
      </c>
      <c r="E435" s="25">
        <v>435000</v>
      </c>
    </row>
    <row r="436" spans="1:5" ht="12.75">
      <c r="A436" s="25" t="s">
        <v>626</v>
      </c>
      <c r="B436" s="25" t="s">
        <v>627</v>
      </c>
      <c r="C436" s="25" t="s">
        <v>194</v>
      </c>
      <c r="D436" s="25" t="s">
        <v>195</v>
      </c>
      <c r="E436" s="25">
        <v>25305</v>
      </c>
    </row>
    <row r="437" spans="1:5" ht="12.75">
      <c r="A437" s="25" t="s">
        <v>626</v>
      </c>
      <c r="B437" s="25" t="s">
        <v>627</v>
      </c>
      <c r="C437" s="25" t="s">
        <v>333</v>
      </c>
      <c r="D437" s="25" t="s">
        <v>191</v>
      </c>
      <c r="E437" s="25">
        <v>63696</v>
      </c>
    </row>
    <row r="438" spans="1:5" ht="12.75">
      <c r="A438" s="25" t="s">
        <v>628</v>
      </c>
      <c r="B438" s="25" t="s">
        <v>629</v>
      </c>
      <c r="C438" s="25" t="s">
        <v>257</v>
      </c>
      <c r="D438" s="25" t="s">
        <v>195</v>
      </c>
      <c r="E438" s="25">
        <v>22000</v>
      </c>
    </row>
    <row r="439" spans="1:5" ht="12.75">
      <c r="A439" s="25" t="s">
        <v>628</v>
      </c>
      <c r="B439" s="25" t="s">
        <v>629</v>
      </c>
      <c r="C439" s="25" t="s">
        <v>257</v>
      </c>
      <c r="D439" s="25" t="s">
        <v>191</v>
      </c>
      <c r="E439" s="25">
        <v>80000</v>
      </c>
    </row>
    <row r="440" spans="1:5" ht="12.75">
      <c r="A440" s="25" t="s">
        <v>630</v>
      </c>
      <c r="B440" s="25" t="s">
        <v>631</v>
      </c>
      <c r="C440" s="25" t="s">
        <v>336</v>
      </c>
      <c r="D440" s="25" t="s">
        <v>191</v>
      </c>
      <c r="E440" s="25">
        <v>32227</v>
      </c>
    </row>
    <row r="441" spans="1:5" ht="12.75">
      <c r="A441" s="25" t="s">
        <v>630</v>
      </c>
      <c r="B441" s="25" t="s">
        <v>631</v>
      </c>
      <c r="C441" s="25" t="s">
        <v>216</v>
      </c>
      <c r="D441" s="25" t="s">
        <v>195</v>
      </c>
      <c r="E441" s="25">
        <v>24168</v>
      </c>
    </row>
    <row r="442" spans="1:5" ht="12.75">
      <c r="A442" s="25" t="s">
        <v>630</v>
      </c>
      <c r="B442" s="25" t="s">
        <v>631</v>
      </c>
      <c r="C442" s="25" t="s">
        <v>370</v>
      </c>
      <c r="D442" s="25" t="s">
        <v>217</v>
      </c>
      <c r="E442" s="25">
        <v>3438</v>
      </c>
    </row>
    <row r="443" spans="1:5" ht="12.75">
      <c r="A443" s="25" t="s">
        <v>632</v>
      </c>
      <c r="B443" s="25" t="s">
        <v>633</v>
      </c>
      <c r="C443" s="25" t="s">
        <v>194</v>
      </c>
      <c r="D443" s="25" t="s">
        <v>191</v>
      </c>
      <c r="E443" s="25">
        <v>37000</v>
      </c>
    </row>
    <row r="444" spans="1:5" ht="12.75">
      <c r="A444" s="25" t="s">
        <v>634</v>
      </c>
      <c r="B444" s="25" t="s">
        <v>635</v>
      </c>
      <c r="C444" s="25" t="s">
        <v>314</v>
      </c>
      <c r="D444" s="25" t="s">
        <v>308</v>
      </c>
      <c r="E444" s="25">
        <v>12000</v>
      </c>
    </row>
    <row r="445" spans="1:5" ht="12.75">
      <c r="A445" s="25" t="s">
        <v>634</v>
      </c>
      <c r="B445" s="25" t="s">
        <v>635</v>
      </c>
      <c r="C445" s="25" t="s">
        <v>194</v>
      </c>
      <c r="D445" s="25" t="s">
        <v>318</v>
      </c>
      <c r="E445" s="25">
        <v>198000</v>
      </c>
    </row>
    <row r="446" spans="1:5" ht="12.75">
      <c r="A446" s="25" t="s">
        <v>636</v>
      </c>
      <c r="B446" s="25" t="s">
        <v>637</v>
      </c>
      <c r="C446" s="25" t="s">
        <v>223</v>
      </c>
      <c r="D446" s="25" t="s">
        <v>199</v>
      </c>
      <c r="E446" s="25">
        <v>27572</v>
      </c>
    </row>
    <row r="447" spans="1:5" ht="12.75">
      <c r="A447" s="25" t="s">
        <v>636</v>
      </c>
      <c r="B447" s="25" t="s">
        <v>637</v>
      </c>
      <c r="C447" s="25" t="s">
        <v>269</v>
      </c>
      <c r="D447" s="25" t="s">
        <v>355</v>
      </c>
      <c r="E447" s="25">
        <v>9455</v>
      </c>
    </row>
    <row r="448" spans="1:5" ht="12.75">
      <c r="A448" s="25" t="s">
        <v>636</v>
      </c>
      <c r="B448" s="25" t="s">
        <v>637</v>
      </c>
      <c r="C448" s="25" t="s">
        <v>190</v>
      </c>
      <c r="D448" s="25" t="s">
        <v>355</v>
      </c>
      <c r="E448" s="25">
        <v>13000</v>
      </c>
    </row>
    <row r="449" spans="1:5" ht="12.75">
      <c r="A449" s="25" t="s">
        <v>636</v>
      </c>
      <c r="B449" s="25" t="s">
        <v>637</v>
      </c>
      <c r="C449" s="25" t="s">
        <v>227</v>
      </c>
      <c r="D449" s="25" t="s">
        <v>355</v>
      </c>
      <c r="E449" s="25">
        <v>8077</v>
      </c>
    </row>
    <row r="450" spans="1:5" ht="12.75">
      <c r="A450" s="25" t="s">
        <v>636</v>
      </c>
      <c r="B450" s="25" t="s">
        <v>637</v>
      </c>
      <c r="C450" s="25" t="s">
        <v>283</v>
      </c>
      <c r="D450" s="25" t="s">
        <v>355</v>
      </c>
      <c r="E450" s="25">
        <v>7837</v>
      </c>
    </row>
    <row r="451" spans="1:5" ht="12.75">
      <c r="A451" s="25" t="s">
        <v>636</v>
      </c>
      <c r="B451" s="25" t="s">
        <v>637</v>
      </c>
      <c r="C451" s="25" t="s">
        <v>336</v>
      </c>
      <c r="D451" s="25" t="s">
        <v>355</v>
      </c>
      <c r="E451" s="25">
        <v>8456</v>
      </c>
    </row>
    <row r="452" spans="1:5" ht="12.75">
      <c r="A452" s="25" t="s">
        <v>636</v>
      </c>
      <c r="B452" s="25" t="s">
        <v>637</v>
      </c>
      <c r="C452" s="25" t="s">
        <v>190</v>
      </c>
      <c r="D452" s="25" t="s">
        <v>355</v>
      </c>
      <c r="E452" s="25">
        <v>13000</v>
      </c>
    </row>
    <row r="453" spans="1:5" ht="12.75">
      <c r="A453" s="25" t="s">
        <v>638</v>
      </c>
      <c r="B453" s="25" t="s">
        <v>639</v>
      </c>
      <c r="C453" s="25" t="s">
        <v>190</v>
      </c>
      <c r="D453" s="25" t="s">
        <v>191</v>
      </c>
      <c r="E453" s="25">
        <v>150850</v>
      </c>
    </row>
    <row r="454" spans="1:5" ht="12.75">
      <c r="A454" s="25" t="s">
        <v>640</v>
      </c>
      <c r="B454" s="25" t="s">
        <v>641</v>
      </c>
      <c r="C454" s="25" t="s">
        <v>218</v>
      </c>
      <c r="D454" s="25" t="s">
        <v>195</v>
      </c>
      <c r="E454" s="25">
        <v>7403</v>
      </c>
    </row>
    <row r="455" spans="1:5" ht="12.75">
      <c r="A455" s="25" t="s">
        <v>640</v>
      </c>
      <c r="B455" s="25" t="s">
        <v>641</v>
      </c>
      <c r="C455" s="25" t="s">
        <v>642</v>
      </c>
      <c r="D455" s="25" t="s">
        <v>191</v>
      </c>
      <c r="E455" s="25">
        <v>40533</v>
      </c>
    </row>
    <row r="456" spans="1:5" ht="12.75">
      <c r="A456" s="25" t="s">
        <v>640</v>
      </c>
      <c r="B456" s="25" t="s">
        <v>641</v>
      </c>
      <c r="C456" s="25" t="s">
        <v>218</v>
      </c>
      <c r="D456" s="25" t="s">
        <v>217</v>
      </c>
      <c r="E456" s="25">
        <v>9817</v>
      </c>
    </row>
    <row r="457" spans="1:5" ht="12.75">
      <c r="A457" s="25" t="s">
        <v>640</v>
      </c>
      <c r="B457" s="25" t="s">
        <v>641</v>
      </c>
      <c r="C457" s="25" t="s">
        <v>418</v>
      </c>
      <c r="D457" s="25" t="s">
        <v>219</v>
      </c>
      <c r="E457" s="25">
        <v>997</v>
      </c>
    </row>
    <row r="458" spans="1:5" ht="12.75">
      <c r="A458" s="25" t="s">
        <v>643</v>
      </c>
      <c r="B458" s="25" t="s">
        <v>644</v>
      </c>
      <c r="C458" s="25" t="s">
        <v>216</v>
      </c>
      <c r="D458" s="25" t="s">
        <v>195</v>
      </c>
      <c r="E458" s="25">
        <v>16170</v>
      </c>
    </row>
    <row r="459" spans="1:5" ht="12.75">
      <c r="A459" s="25" t="s">
        <v>645</v>
      </c>
      <c r="B459" s="25" t="s">
        <v>644</v>
      </c>
      <c r="C459" s="25" t="s">
        <v>336</v>
      </c>
      <c r="D459" s="25" t="s">
        <v>191</v>
      </c>
      <c r="E459" s="25">
        <v>32168</v>
      </c>
    </row>
    <row r="460" spans="1:5" ht="12.75">
      <c r="A460" s="25" t="s">
        <v>646</v>
      </c>
      <c r="B460" s="25" t="s">
        <v>647</v>
      </c>
      <c r="C460" s="25" t="s">
        <v>328</v>
      </c>
      <c r="D460" s="25" t="s">
        <v>222</v>
      </c>
      <c r="E460" s="25">
        <v>16142</v>
      </c>
    </row>
    <row r="461" spans="1:5" ht="12.75">
      <c r="A461" s="25" t="s">
        <v>648</v>
      </c>
      <c r="B461" s="25" t="s">
        <v>647</v>
      </c>
      <c r="C461" s="25" t="s">
        <v>202</v>
      </c>
      <c r="D461" s="25" t="s">
        <v>191</v>
      </c>
      <c r="E461" s="25">
        <v>33782</v>
      </c>
    </row>
    <row r="462" spans="1:5" ht="12.75">
      <c r="A462" s="25" t="s">
        <v>648</v>
      </c>
      <c r="B462" s="25" t="s">
        <v>647</v>
      </c>
      <c r="C462" s="25" t="s">
        <v>208</v>
      </c>
      <c r="D462" s="25" t="s">
        <v>206</v>
      </c>
      <c r="E462" s="25">
        <v>23560</v>
      </c>
    </row>
    <row r="463" spans="1:5" ht="12.75">
      <c r="A463" s="25" t="s">
        <v>648</v>
      </c>
      <c r="B463" s="25" t="s">
        <v>647</v>
      </c>
      <c r="C463" s="25" t="s">
        <v>328</v>
      </c>
      <c r="D463" s="25" t="s">
        <v>231</v>
      </c>
      <c r="E463" s="25">
        <v>5380</v>
      </c>
    </row>
    <row r="464" spans="1:5" ht="12.75">
      <c r="A464" s="25" t="s">
        <v>649</v>
      </c>
      <c r="B464" s="25" t="s">
        <v>650</v>
      </c>
      <c r="C464" s="25" t="s">
        <v>302</v>
      </c>
      <c r="D464" s="25" t="s">
        <v>224</v>
      </c>
      <c r="E464" s="25">
        <v>37053</v>
      </c>
    </row>
    <row r="465" spans="1:5" ht="12.75">
      <c r="A465" s="25" t="s">
        <v>649</v>
      </c>
      <c r="B465" s="25" t="s">
        <v>650</v>
      </c>
      <c r="C465" s="25" t="s">
        <v>370</v>
      </c>
      <c r="D465" s="25" t="s">
        <v>651</v>
      </c>
      <c r="E465" s="25">
        <v>11348</v>
      </c>
    </row>
    <row r="466" spans="1:5" ht="12.75">
      <c r="A466" s="25" t="s">
        <v>652</v>
      </c>
      <c r="B466" s="25" t="s">
        <v>653</v>
      </c>
      <c r="C466" s="25" t="s">
        <v>208</v>
      </c>
      <c r="D466" s="25" t="s">
        <v>191</v>
      </c>
      <c r="E466" s="25">
        <v>54522</v>
      </c>
    </row>
    <row r="467" spans="1:5" ht="12.75">
      <c r="A467" s="25" t="s">
        <v>654</v>
      </c>
      <c r="B467" s="25" t="s">
        <v>655</v>
      </c>
      <c r="C467" s="25" t="s">
        <v>283</v>
      </c>
      <c r="D467" s="25" t="s">
        <v>191</v>
      </c>
      <c r="E467" s="25">
        <v>33216</v>
      </c>
    </row>
    <row r="468" spans="1:5" ht="12.75">
      <c r="A468" s="25" t="s">
        <v>654</v>
      </c>
      <c r="B468" s="25" t="s">
        <v>655</v>
      </c>
      <c r="C468" s="25" t="s">
        <v>656</v>
      </c>
      <c r="D468" s="25" t="s">
        <v>466</v>
      </c>
      <c r="E468" s="25">
        <v>13914</v>
      </c>
    </row>
    <row r="469" spans="1:5" ht="12.75">
      <c r="A469" s="25" t="s">
        <v>657</v>
      </c>
      <c r="B469" s="25" t="s">
        <v>658</v>
      </c>
      <c r="C469" s="25" t="s">
        <v>289</v>
      </c>
      <c r="D469" s="25" t="s">
        <v>191</v>
      </c>
      <c r="E469" s="25">
        <v>46320</v>
      </c>
    </row>
    <row r="470" spans="1:5" ht="12.75">
      <c r="A470" s="25" t="s">
        <v>659</v>
      </c>
      <c r="B470" s="25" t="s">
        <v>660</v>
      </c>
      <c r="C470" s="25" t="s">
        <v>414</v>
      </c>
      <c r="D470" s="25" t="s">
        <v>217</v>
      </c>
      <c r="E470" s="25">
        <v>11236</v>
      </c>
    </row>
    <row r="471" spans="1:5" ht="12.75">
      <c r="A471" s="25" t="s">
        <v>659</v>
      </c>
      <c r="B471" s="25" t="s">
        <v>660</v>
      </c>
      <c r="C471" s="25" t="s">
        <v>245</v>
      </c>
      <c r="D471" s="25" t="s">
        <v>509</v>
      </c>
      <c r="E471" s="25">
        <v>182000</v>
      </c>
    </row>
    <row r="472" spans="1:5" ht="12.75">
      <c r="A472" s="25" t="s">
        <v>661</v>
      </c>
      <c r="B472" s="25" t="s">
        <v>662</v>
      </c>
      <c r="C472" s="25" t="s">
        <v>274</v>
      </c>
      <c r="D472" s="25" t="s">
        <v>195</v>
      </c>
      <c r="E472" s="25">
        <v>43600</v>
      </c>
    </row>
    <row r="473" spans="1:5" ht="12.75">
      <c r="A473" s="25" t="s">
        <v>661</v>
      </c>
      <c r="B473" s="25" t="s">
        <v>662</v>
      </c>
      <c r="C473" s="25" t="s">
        <v>414</v>
      </c>
      <c r="D473" s="25" t="s">
        <v>217</v>
      </c>
      <c r="E473" s="25">
        <v>30910</v>
      </c>
    </row>
    <row r="474" spans="1:5" ht="12.75">
      <c r="A474" s="25" t="s">
        <v>663</v>
      </c>
      <c r="B474" s="25" t="s">
        <v>664</v>
      </c>
      <c r="C474" s="25" t="s">
        <v>274</v>
      </c>
      <c r="D474" s="25" t="s">
        <v>318</v>
      </c>
      <c r="E474" s="25">
        <v>47000</v>
      </c>
    </row>
    <row r="475" spans="1:5" ht="12.75">
      <c r="A475" s="25" t="s">
        <v>665</v>
      </c>
      <c r="B475" s="25" t="s">
        <v>666</v>
      </c>
      <c r="C475" s="25" t="s">
        <v>202</v>
      </c>
      <c r="D475" s="25" t="s">
        <v>217</v>
      </c>
      <c r="E475" s="25">
        <v>18050</v>
      </c>
    </row>
    <row r="476" spans="1:5" ht="12.75">
      <c r="A476" s="25" t="s">
        <v>665</v>
      </c>
      <c r="B476" s="25" t="s">
        <v>666</v>
      </c>
      <c r="C476" s="25" t="s">
        <v>223</v>
      </c>
      <c r="D476" s="25" t="s">
        <v>195</v>
      </c>
      <c r="E476" s="25">
        <v>20040</v>
      </c>
    </row>
    <row r="477" spans="1:5" ht="12.75">
      <c r="A477" s="25" t="s">
        <v>665</v>
      </c>
      <c r="B477" s="25" t="s">
        <v>666</v>
      </c>
      <c r="C477" s="25" t="s">
        <v>280</v>
      </c>
      <c r="D477" s="25" t="s">
        <v>191</v>
      </c>
      <c r="E477" s="25">
        <v>46320</v>
      </c>
    </row>
    <row r="478" spans="1:5" ht="12.75">
      <c r="A478" s="25" t="s">
        <v>665</v>
      </c>
      <c r="B478" s="25" t="s">
        <v>666</v>
      </c>
      <c r="C478" s="25" t="s">
        <v>208</v>
      </c>
      <c r="D478" s="25" t="s">
        <v>219</v>
      </c>
      <c r="E478" s="25">
        <v>10106</v>
      </c>
    </row>
    <row r="479" spans="1:5" ht="12.75">
      <c r="A479" s="25" t="s">
        <v>667</v>
      </c>
      <c r="B479" s="25" t="s">
        <v>668</v>
      </c>
      <c r="C479" s="25" t="s">
        <v>205</v>
      </c>
      <c r="D479" s="25" t="s">
        <v>191</v>
      </c>
      <c r="E479" s="25">
        <v>81625</v>
      </c>
    </row>
    <row r="480" spans="1:5" ht="12.75">
      <c r="A480" s="25" t="s">
        <v>667</v>
      </c>
      <c r="B480" s="25" t="s">
        <v>668</v>
      </c>
      <c r="C480" s="25" t="s">
        <v>267</v>
      </c>
      <c r="D480" s="25" t="s">
        <v>195</v>
      </c>
      <c r="E480" s="25">
        <v>20965</v>
      </c>
    </row>
    <row r="481" spans="1:5" ht="12.75">
      <c r="A481" s="25" t="s">
        <v>667</v>
      </c>
      <c r="B481" s="25" t="s">
        <v>668</v>
      </c>
      <c r="C481" s="25" t="s">
        <v>269</v>
      </c>
      <c r="D481" s="25" t="s">
        <v>217</v>
      </c>
      <c r="E481" s="25">
        <v>31032</v>
      </c>
    </row>
    <row r="482" spans="1:5" ht="12.75">
      <c r="A482" s="25" t="s">
        <v>667</v>
      </c>
      <c r="B482" s="25" t="s">
        <v>668</v>
      </c>
      <c r="C482" s="25" t="s">
        <v>269</v>
      </c>
      <c r="D482" s="25" t="s">
        <v>219</v>
      </c>
      <c r="E482" s="25">
        <v>5010</v>
      </c>
    </row>
    <row r="483" spans="1:5" ht="12.75">
      <c r="A483" s="25" t="s">
        <v>667</v>
      </c>
      <c r="B483" s="25" t="s">
        <v>668</v>
      </c>
      <c r="C483" s="25" t="s">
        <v>296</v>
      </c>
      <c r="D483" s="25" t="s">
        <v>286</v>
      </c>
      <c r="E483" s="25">
        <v>2010</v>
      </c>
    </row>
    <row r="484" spans="1:5" ht="12.75">
      <c r="A484" s="25" t="s">
        <v>669</v>
      </c>
      <c r="B484" s="25" t="s">
        <v>670</v>
      </c>
      <c r="C484" s="25" t="s">
        <v>391</v>
      </c>
      <c r="D484" s="25" t="s">
        <v>419</v>
      </c>
      <c r="E484" s="25">
        <v>19000</v>
      </c>
    </row>
    <row r="485" spans="1:5" ht="12.75">
      <c r="A485" s="25" t="s">
        <v>669</v>
      </c>
      <c r="B485" s="25" t="s">
        <v>670</v>
      </c>
      <c r="C485" s="25" t="s">
        <v>596</v>
      </c>
      <c r="D485" s="25" t="s">
        <v>286</v>
      </c>
      <c r="E485" s="25">
        <v>70832</v>
      </c>
    </row>
    <row r="486" spans="1:5" ht="12.75">
      <c r="A486" s="25" t="s">
        <v>669</v>
      </c>
      <c r="B486" s="25" t="s">
        <v>670</v>
      </c>
      <c r="C486" s="25" t="s">
        <v>671</v>
      </c>
      <c r="D486" s="25" t="s">
        <v>195</v>
      </c>
      <c r="E486" s="25">
        <v>11088</v>
      </c>
    </row>
    <row r="487" spans="1:5" ht="12.75">
      <c r="A487" s="25" t="s">
        <v>669</v>
      </c>
      <c r="B487" s="25" t="s">
        <v>670</v>
      </c>
      <c r="C487" s="25" t="s">
        <v>391</v>
      </c>
      <c r="D487" s="25" t="s">
        <v>219</v>
      </c>
      <c r="E487" s="25">
        <v>1655</v>
      </c>
    </row>
    <row r="488" spans="1:5" ht="12.75">
      <c r="A488" s="25" t="s">
        <v>669</v>
      </c>
      <c r="B488" s="25" t="s">
        <v>670</v>
      </c>
      <c r="C488" s="25" t="s">
        <v>205</v>
      </c>
      <c r="D488" s="25" t="s">
        <v>301</v>
      </c>
      <c r="E488" s="25">
        <v>13698</v>
      </c>
    </row>
    <row r="489" spans="1:5" ht="12.75">
      <c r="A489" s="25" t="s">
        <v>669</v>
      </c>
      <c r="B489" s="25" t="s">
        <v>670</v>
      </c>
      <c r="C489" s="25" t="s">
        <v>278</v>
      </c>
      <c r="D489" s="25" t="s">
        <v>191</v>
      </c>
      <c r="E489" s="25">
        <v>21912</v>
      </c>
    </row>
    <row r="490" spans="1:5" ht="12.75">
      <c r="A490" s="25" t="s">
        <v>669</v>
      </c>
      <c r="B490" s="25" t="s">
        <v>670</v>
      </c>
      <c r="C490" s="25" t="s">
        <v>205</v>
      </c>
      <c r="D490" s="25" t="s">
        <v>301</v>
      </c>
      <c r="E490" s="25">
        <v>13648</v>
      </c>
    </row>
    <row r="491" spans="1:5" ht="12.75">
      <c r="A491" s="25" t="s">
        <v>669</v>
      </c>
      <c r="B491" s="25" t="s">
        <v>670</v>
      </c>
      <c r="C491" s="25" t="s">
        <v>205</v>
      </c>
      <c r="D491" s="25" t="s">
        <v>301</v>
      </c>
      <c r="E491" s="25">
        <v>13648</v>
      </c>
    </row>
    <row r="492" spans="1:5" ht="12.75">
      <c r="A492" s="25" t="s">
        <v>669</v>
      </c>
      <c r="B492" s="25" t="s">
        <v>670</v>
      </c>
      <c r="C492" s="25" t="s">
        <v>314</v>
      </c>
      <c r="D492" s="25" t="s">
        <v>303</v>
      </c>
      <c r="E492" s="25">
        <v>32900</v>
      </c>
    </row>
    <row r="493" spans="1:5" ht="12.75">
      <c r="A493" s="25" t="s">
        <v>669</v>
      </c>
      <c r="B493" s="25" t="s">
        <v>670</v>
      </c>
      <c r="C493" s="25" t="s">
        <v>672</v>
      </c>
      <c r="D493" s="25" t="s">
        <v>238</v>
      </c>
      <c r="E493" s="25">
        <v>0</v>
      </c>
    </row>
    <row r="494" spans="1:5" ht="12.75">
      <c r="A494" s="25" t="s">
        <v>669</v>
      </c>
      <c r="B494" s="25" t="s">
        <v>670</v>
      </c>
      <c r="C494" s="25" t="s">
        <v>202</v>
      </c>
      <c r="D494" s="25" t="s">
        <v>297</v>
      </c>
      <c r="E494" s="25">
        <v>3814</v>
      </c>
    </row>
    <row r="495" spans="1:5" ht="12.75">
      <c r="A495" s="25" t="s">
        <v>673</v>
      </c>
      <c r="B495" s="25" t="s">
        <v>670</v>
      </c>
      <c r="C495" s="25" t="s">
        <v>672</v>
      </c>
      <c r="D495" s="25" t="s">
        <v>240</v>
      </c>
      <c r="E495" s="26"/>
    </row>
    <row r="496" spans="1:5" ht="12.75">
      <c r="A496" s="25" t="s">
        <v>674</v>
      </c>
      <c r="B496" s="25" t="s">
        <v>675</v>
      </c>
      <c r="C496" s="25" t="s">
        <v>266</v>
      </c>
      <c r="D496" s="25" t="s">
        <v>191</v>
      </c>
      <c r="E496" s="25">
        <v>29500</v>
      </c>
    </row>
    <row r="497" spans="1:5" ht="12.75">
      <c r="A497" s="25" t="s">
        <v>674</v>
      </c>
      <c r="B497" s="25" t="s">
        <v>675</v>
      </c>
      <c r="C497" s="25" t="s">
        <v>283</v>
      </c>
      <c r="D497" s="25" t="s">
        <v>195</v>
      </c>
      <c r="E497" s="25">
        <v>9163</v>
      </c>
    </row>
    <row r="498" spans="1:5" ht="12.75">
      <c r="A498" s="25" t="s">
        <v>676</v>
      </c>
      <c r="B498" s="25" t="s">
        <v>677</v>
      </c>
      <c r="C498" s="25" t="s">
        <v>214</v>
      </c>
      <c r="D498" s="25" t="s">
        <v>206</v>
      </c>
      <c r="E498" s="25">
        <v>18081</v>
      </c>
    </row>
    <row r="499" spans="1:5" ht="12.75">
      <c r="A499" s="25" t="s">
        <v>676</v>
      </c>
      <c r="B499" s="25" t="s">
        <v>677</v>
      </c>
      <c r="C499" s="25" t="s">
        <v>202</v>
      </c>
      <c r="D499" s="25" t="s">
        <v>270</v>
      </c>
      <c r="E499" s="25">
        <v>6790</v>
      </c>
    </row>
    <row r="500" spans="1:5" ht="12.75">
      <c r="A500" s="25" t="s">
        <v>676</v>
      </c>
      <c r="B500" s="25" t="s">
        <v>677</v>
      </c>
      <c r="C500" s="25" t="s">
        <v>214</v>
      </c>
      <c r="D500" s="25" t="s">
        <v>232</v>
      </c>
      <c r="E500" s="25">
        <v>4440</v>
      </c>
    </row>
    <row r="501" spans="1:5" ht="12.75">
      <c r="A501" s="25" t="s">
        <v>676</v>
      </c>
      <c r="B501" s="25" t="s">
        <v>677</v>
      </c>
      <c r="C501" s="25" t="s">
        <v>223</v>
      </c>
      <c r="D501" s="25" t="s">
        <v>224</v>
      </c>
      <c r="E501" s="25">
        <v>16464</v>
      </c>
    </row>
    <row r="502" spans="1:5" ht="12.75">
      <c r="A502" s="25" t="s">
        <v>676</v>
      </c>
      <c r="B502" s="25" t="s">
        <v>677</v>
      </c>
      <c r="C502" s="25" t="s">
        <v>233</v>
      </c>
      <c r="D502" s="25" t="s">
        <v>231</v>
      </c>
      <c r="E502" s="25">
        <v>5115</v>
      </c>
    </row>
    <row r="503" spans="1:5" ht="12.75">
      <c r="A503" s="25" t="s">
        <v>678</v>
      </c>
      <c r="B503" s="25" t="s">
        <v>679</v>
      </c>
      <c r="C503" s="25" t="s">
        <v>328</v>
      </c>
      <c r="D503" s="25" t="s">
        <v>474</v>
      </c>
      <c r="E503" s="25">
        <v>132941</v>
      </c>
    </row>
    <row r="504" spans="1:5" ht="12.75">
      <c r="A504" s="25" t="s">
        <v>678</v>
      </c>
      <c r="B504" s="25" t="s">
        <v>679</v>
      </c>
      <c r="C504" s="25" t="s">
        <v>245</v>
      </c>
      <c r="D504" s="25" t="s">
        <v>680</v>
      </c>
      <c r="E504" s="25">
        <v>96923</v>
      </c>
    </row>
    <row r="505" spans="1:5" ht="12.75">
      <c r="A505" s="25" t="s">
        <v>678</v>
      </c>
      <c r="B505" s="25" t="s">
        <v>679</v>
      </c>
      <c r="C505" s="25" t="s">
        <v>274</v>
      </c>
      <c r="D505" s="25" t="s">
        <v>231</v>
      </c>
      <c r="E505" s="25">
        <v>26103</v>
      </c>
    </row>
    <row r="506" spans="1:5" ht="12.75">
      <c r="A506" s="25" t="s">
        <v>681</v>
      </c>
      <c r="B506" s="25" t="s">
        <v>682</v>
      </c>
      <c r="C506" s="25" t="s">
        <v>313</v>
      </c>
      <c r="D506" s="25" t="s">
        <v>318</v>
      </c>
      <c r="E506" s="25">
        <v>30296</v>
      </c>
    </row>
    <row r="507" spans="1:5" ht="12.75">
      <c r="A507" s="25" t="s">
        <v>681</v>
      </c>
      <c r="B507" s="25" t="s">
        <v>682</v>
      </c>
      <c r="C507" s="25" t="s">
        <v>313</v>
      </c>
      <c r="D507" s="25" t="s">
        <v>318</v>
      </c>
      <c r="E507" s="25">
        <v>33905</v>
      </c>
    </row>
    <row r="508" spans="1:5" ht="12.75">
      <c r="A508" s="25" t="s">
        <v>683</v>
      </c>
      <c r="B508" s="25" t="s">
        <v>684</v>
      </c>
      <c r="C508" s="25" t="s">
        <v>336</v>
      </c>
      <c r="D508" s="25" t="s">
        <v>379</v>
      </c>
      <c r="E508" s="25">
        <v>0</v>
      </c>
    </row>
    <row r="509" spans="1:5" ht="12.75">
      <c r="A509" s="25" t="s">
        <v>683</v>
      </c>
      <c r="B509" s="25" t="s">
        <v>684</v>
      </c>
      <c r="C509" s="25" t="s">
        <v>269</v>
      </c>
      <c r="D509" s="25" t="s">
        <v>685</v>
      </c>
      <c r="E509" s="25">
        <v>6356</v>
      </c>
    </row>
    <row r="510" spans="1:5" ht="12.75">
      <c r="A510" s="25" t="s">
        <v>683</v>
      </c>
      <c r="B510" s="25" t="s">
        <v>684</v>
      </c>
      <c r="C510" s="25" t="s">
        <v>252</v>
      </c>
      <c r="D510" s="25" t="s">
        <v>379</v>
      </c>
      <c r="E510" s="25">
        <v>15000</v>
      </c>
    </row>
    <row r="511" spans="1:5" ht="12.75">
      <c r="A511" s="25" t="s">
        <v>683</v>
      </c>
      <c r="B511" s="25" t="s">
        <v>684</v>
      </c>
      <c r="C511" s="25" t="s">
        <v>205</v>
      </c>
      <c r="D511" s="25" t="s">
        <v>318</v>
      </c>
      <c r="E511" s="25">
        <v>41056</v>
      </c>
    </row>
    <row r="512" spans="1:5" ht="12.75">
      <c r="A512" s="25" t="s">
        <v>686</v>
      </c>
      <c r="B512" s="25" t="s">
        <v>687</v>
      </c>
      <c r="C512" s="25" t="s">
        <v>460</v>
      </c>
      <c r="D512" s="25" t="s">
        <v>191</v>
      </c>
      <c r="E512" s="25">
        <v>30516</v>
      </c>
    </row>
    <row r="513" spans="1:5" ht="12.75">
      <c r="A513" s="25" t="s">
        <v>686</v>
      </c>
      <c r="B513" s="25" t="s">
        <v>687</v>
      </c>
      <c r="C513" s="25" t="s">
        <v>280</v>
      </c>
      <c r="D513" s="25" t="s">
        <v>206</v>
      </c>
      <c r="E513" s="25">
        <v>3662</v>
      </c>
    </row>
    <row r="514" spans="1:5" ht="12.75">
      <c r="A514" s="25" t="s">
        <v>686</v>
      </c>
      <c r="B514" s="25" t="s">
        <v>687</v>
      </c>
      <c r="C514" s="25" t="s">
        <v>273</v>
      </c>
      <c r="D514" s="25" t="s">
        <v>232</v>
      </c>
      <c r="E514" s="25">
        <v>10020</v>
      </c>
    </row>
    <row r="515" spans="1:5" ht="12.75">
      <c r="A515" s="25" t="s">
        <v>688</v>
      </c>
      <c r="B515" s="25" t="s">
        <v>230</v>
      </c>
      <c r="C515" s="25" t="s">
        <v>370</v>
      </c>
      <c r="D515" s="25" t="s">
        <v>224</v>
      </c>
      <c r="E515" s="25">
        <v>27000</v>
      </c>
    </row>
    <row r="516" spans="1:5" ht="12.75">
      <c r="A516" s="25" t="s">
        <v>689</v>
      </c>
      <c r="B516" s="25" t="s">
        <v>690</v>
      </c>
      <c r="C516" s="25" t="s">
        <v>289</v>
      </c>
      <c r="D516" s="25" t="s">
        <v>195</v>
      </c>
      <c r="E516" s="25">
        <v>15848</v>
      </c>
    </row>
    <row r="517" spans="1:5" ht="12.75">
      <c r="A517" s="25" t="s">
        <v>689</v>
      </c>
      <c r="B517" s="25" t="s">
        <v>690</v>
      </c>
      <c r="C517" s="25" t="s">
        <v>196</v>
      </c>
      <c r="D517" s="25" t="s">
        <v>191</v>
      </c>
      <c r="E517" s="25">
        <v>40368</v>
      </c>
    </row>
    <row r="518" spans="1:5" ht="25.5">
      <c r="A518" s="25" t="s">
        <v>691</v>
      </c>
      <c r="B518" s="25" t="s">
        <v>692</v>
      </c>
      <c r="C518" s="25" t="s">
        <v>273</v>
      </c>
      <c r="D518" s="25" t="s">
        <v>693</v>
      </c>
      <c r="E518" s="25">
        <v>8362</v>
      </c>
    </row>
    <row r="519" spans="1:5" ht="25.5">
      <c r="A519" s="25" t="s">
        <v>691</v>
      </c>
      <c r="B519" s="25" t="s">
        <v>692</v>
      </c>
      <c r="C519" s="25" t="s">
        <v>358</v>
      </c>
      <c r="D519" s="25" t="s">
        <v>694</v>
      </c>
      <c r="E519" s="25">
        <v>10672</v>
      </c>
    </row>
    <row r="520" spans="1:5" ht="25.5">
      <c r="A520" s="25" t="s">
        <v>691</v>
      </c>
      <c r="B520" s="25" t="s">
        <v>692</v>
      </c>
      <c r="C520" s="25" t="s">
        <v>313</v>
      </c>
      <c r="D520" s="25" t="s">
        <v>695</v>
      </c>
      <c r="E520" s="25">
        <v>14591</v>
      </c>
    </row>
    <row r="521" spans="1:5" ht="12.75">
      <c r="A521" s="25" t="s">
        <v>696</v>
      </c>
      <c r="B521" s="25" t="s">
        <v>697</v>
      </c>
      <c r="C521" s="25" t="s">
        <v>460</v>
      </c>
      <c r="D521" s="25" t="s">
        <v>379</v>
      </c>
      <c r="E521" s="25">
        <v>10752</v>
      </c>
    </row>
    <row r="522" spans="1:5" ht="12.75">
      <c r="A522" s="25" t="s">
        <v>696</v>
      </c>
      <c r="B522" s="25" t="s">
        <v>697</v>
      </c>
      <c r="C522" s="25" t="s">
        <v>293</v>
      </c>
      <c r="D522" s="25" t="s">
        <v>308</v>
      </c>
      <c r="E522" s="25">
        <v>26640</v>
      </c>
    </row>
    <row r="523" spans="1:5" ht="12.75">
      <c r="A523" s="25" t="s">
        <v>696</v>
      </c>
      <c r="B523" s="25" t="s">
        <v>697</v>
      </c>
      <c r="C523" s="25" t="s">
        <v>406</v>
      </c>
      <c r="D523" s="25" t="s">
        <v>379</v>
      </c>
      <c r="E523" s="25">
        <v>28872</v>
      </c>
    </row>
    <row r="524" spans="1:5" ht="12.75">
      <c r="A524" s="25" t="s">
        <v>698</v>
      </c>
      <c r="B524" s="25" t="s">
        <v>699</v>
      </c>
      <c r="C524" s="25" t="s">
        <v>269</v>
      </c>
      <c r="D524" s="25" t="s">
        <v>700</v>
      </c>
      <c r="E524" s="25">
        <v>14550</v>
      </c>
    </row>
    <row r="525" spans="1:5" ht="12.75">
      <c r="A525" s="25" t="s">
        <v>698</v>
      </c>
      <c r="B525" s="25" t="s">
        <v>699</v>
      </c>
      <c r="C525" s="25" t="s">
        <v>266</v>
      </c>
      <c r="D525" s="25" t="s">
        <v>217</v>
      </c>
      <c r="E525" s="25">
        <v>12872</v>
      </c>
    </row>
    <row r="526" spans="1:5" ht="12.75">
      <c r="A526" s="25" t="s">
        <v>698</v>
      </c>
      <c r="B526" s="25" t="s">
        <v>699</v>
      </c>
      <c r="C526" s="25" t="s">
        <v>280</v>
      </c>
      <c r="D526" s="25" t="s">
        <v>206</v>
      </c>
      <c r="E526" s="25">
        <v>13786</v>
      </c>
    </row>
    <row r="527" spans="1:5" ht="12.75">
      <c r="A527" s="25" t="s">
        <v>698</v>
      </c>
      <c r="B527" s="25" t="s">
        <v>699</v>
      </c>
      <c r="C527" s="25" t="s">
        <v>202</v>
      </c>
      <c r="D527" s="25" t="s">
        <v>701</v>
      </c>
      <c r="E527" s="25">
        <v>11124</v>
      </c>
    </row>
    <row r="528" spans="1:5" ht="12.75">
      <c r="A528" s="25" t="s">
        <v>698</v>
      </c>
      <c r="B528" s="25" t="s">
        <v>699</v>
      </c>
      <c r="C528" s="25" t="s">
        <v>223</v>
      </c>
      <c r="D528" s="25" t="s">
        <v>702</v>
      </c>
      <c r="E528" s="25">
        <v>15594</v>
      </c>
    </row>
    <row r="529" spans="1:5" ht="12.75">
      <c r="A529" s="25" t="s">
        <v>698</v>
      </c>
      <c r="B529" s="25" t="s">
        <v>699</v>
      </c>
      <c r="C529" s="25" t="s">
        <v>615</v>
      </c>
      <c r="D529" s="25" t="s">
        <v>703</v>
      </c>
      <c r="E529" s="25">
        <v>12780</v>
      </c>
    </row>
    <row r="530" spans="1:5" ht="12.75">
      <c r="A530" s="25" t="s">
        <v>698</v>
      </c>
      <c r="B530" s="25" t="s">
        <v>699</v>
      </c>
      <c r="C530" s="25" t="s">
        <v>214</v>
      </c>
      <c r="D530" s="25" t="s">
        <v>704</v>
      </c>
      <c r="E530" s="25">
        <v>12928</v>
      </c>
    </row>
    <row r="531" spans="1:5" ht="12.75">
      <c r="A531" s="25" t="s">
        <v>698</v>
      </c>
      <c r="B531" s="25" t="s">
        <v>699</v>
      </c>
      <c r="C531" s="25" t="s">
        <v>705</v>
      </c>
      <c r="D531" s="25" t="s">
        <v>706</v>
      </c>
      <c r="E531" s="25">
        <v>38292</v>
      </c>
    </row>
    <row r="532" spans="1:5" ht="12.75">
      <c r="A532" s="25" t="s">
        <v>707</v>
      </c>
      <c r="B532" s="25" t="s">
        <v>708</v>
      </c>
      <c r="C532" s="25" t="s">
        <v>289</v>
      </c>
      <c r="D532" s="25" t="s">
        <v>396</v>
      </c>
      <c r="E532" s="25">
        <v>10000</v>
      </c>
    </row>
    <row r="533" spans="1:5" ht="12.75">
      <c r="A533" s="25" t="s">
        <v>707</v>
      </c>
      <c r="B533" s="25" t="s">
        <v>708</v>
      </c>
      <c r="C533" s="25" t="s">
        <v>216</v>
      </c>
      <c r="D533" s="25" t="s">
        <v>247</v>
      </c>
      <c r="E533" s="25">
        <v>167088</v>
      </c>
    </row>
    <row r="534" spans="1:5" ht="12.75">
      <c r="A534" s="25" t="s">
        <v>707</v>
      </c>
      <c r="B534" s="25" t="s">
        <v>708</v>
      </c>
      <c r="C534" s="25" t="s">
        <v>190</v>
      </c>
      <c r="D534" s="25" t="s">
        <v>250</v>
      </c>
      <c r="E534" s="25">
        <v>6702</v>
      </c>
    </row>
    <row r="535" spans="1:5" ht="12.75">
      <c r="A535" s="25" t="s">
        <v>707</v>
      </c>
      <c r="B535" s="25" t="s">
        <v>708</v>
      </c>
      <c r="C535" s="25" t="s">
        <v>267</v>
      </c>
      <c r="D535" s="25" t="s">
        <v>407</v>
      </c>
      <c r="E535" s="25">
        <v>26152</v>
      </c>
    </row>
    <row r="536" spans="1:5" ht="12.75">
      <c r="A536" s="25" t="s">
        <v>707</v>
      </c>
      <c r="B536" s="25" t="s">
        <v>708</v>
      </c>
      <c r="C536" s="25" t="s">
        <v>267</v>
      </c>
      <c r="D536" s="25" t="s">
        <v>395</v>
      </c>
      <c r="E536" s="25">
        <v>28000</v>
      </c>
    </row>
    <row r="537" spans="1:5" ht="12.75">
      <c r="A537" s="25" t="s">
        <v>707</v>
      </c>
      <c r="B537" s="25" t="s">
        <v>708</v>
      </c>
      <c r="C537" s="25" t="s">
        <v>615</v>
      </c>
      <c r="D537" s="25" t="s">
        <v>409</v>
      </c>
      <c r="E537" s="25">
        <v>9718</v>
      </c>
    </row>
    <row r="538" spans="1:5" ht="12.75">
      <c r="A538" s="25" t="s">
        <v>707</v>
      </c>
      <c r="B538" s="25" t="s">
        <v>708</v>
      </c>
      <c r="C538" s="25" t="s">
        <v>257</v>
      </c>
      <c r="D538" s="25" t="s">
        <v>411</v>
      </c>
      <c r="E538" s="25">
        <v>11425</v>
      </c>
    </row>
    <row r="539" spans="1:5" ht="12.75">
      <c r="A539" s="25" t="s">
        <v>707</v>
      </c>
      <c r="B539" s="25" t="s">
        <v>708</v>
      </c>
      <c r="C539" s="25" t="s">
        <v>289</v>
      </c>
      <c r="D539" s="25" t="s">
        <v>408</v>
      </c>
      <c r="E539" s="25">
        <v>10680</v>
      </c>
    </row>
    <row r="540" spans="1:5" ht="12.75">
      <c r="A540" s="25" t="s">
        <v>709</v>
      </c>
      <c r="B540" s="25" t="s">
        <v>710</v>
      </c>
      <c r="C540" s="25" t="s">
        <v>314</v>
      </c>
      <c r="D540" s="25" t="s">
        <v>262</v>
      </c>
      <c r="E540" s="25">
        <v>15956</v>
      </c>
    </row>
    <row r="541" spans="1:5" ht="12.75">
      <c r="A541" s="25" t="s">
        <v>709</v>
      </c>
      <c r="B541" s="25" t="s">
        <v>710</v>
      </c>
      <c r="C541" s="25" t="s">
        <v>274</v>
      </c>
      <c r="D541" s="25" t="s">
        <v>247</v>
      </c>
      <c r="E541" s="25">
        <v>46500</v>
      </c>
    </row>
    <row r="542" spans="1:5" ht="12.75">
      <c r="A542" s="25" t="s">
        <v>711</v>
      </c>
      <c r="B542" s="25" t="s">
        <v>712</v>
      </c>
      <c r="C542" s="25" t="s">
        <v>480</v>
      </c>
      <c r="D542" s="25" t="s">
        <v>713</v>
      </c>
      <c r="E542" s="25">
        <v>33750</v>
      </c>
    </row>
    <row r="543" spans="1:5" ht="12.75">
      <c r="A543" s="25" t="s">
        <v>714</v>
      </c>
      <c r="B543" s="25" t="s">
        <v>715</v>
      </c>
      <c r="C543" s="25" t="s">
        <v>273</v>
      </c>
      <c r="D543" s="25" t="s">
        <v>199</v>
      </c>
      <c r="E543" s="25">
        <v>150300</v>
      </c>
    </row>
    <row r="544" spans="1:5" ht="12.75">
      <c r="A544" s="25" t="s">
        <v>716</v>
      </c>
      <c r="B544" s="25" t="s">
        <v>717</v>
      </c>
      <c r="C544" s="25" t="s">
        <v>718</v>
      </c>
      <c r="D544" s="25" t="s">
        <v>195</v>
      </c>
      <c r="E544" s="25">
        <v>5742</v>
      </c>
    </row>
    <row r="545" spans="1:5" ht="12.75">
      <c r="A545" s="25" t="s">
        <v>716</v>
      </c>
      <c r="B545" s="25" t="s">
        <v>717</v>
      </c>
      <c r="C545" s="25" t="s">
        <v>385</v>
      </c>
      <c r="D545" s="25" t="s">
        <v>191</v>
      </c>
      <c r="E545" s="25">
        <v>29772</v>
      </c>
    </row>
    <row r="546" spans="1:5" ht="12.75">
      <c r="A546" s="25" t="s">
        <v>716</v>
      </c>
      <c r="B546" s="25" t="s">
        <v>717</v>
      </c>
      <c r="C546" s="25" t="s">
        <v>718</v>
      </c>
      <c r="D546" s="25" t="s">
        <v>217</v>
      </c>
      <c r="E546" s="25">
        <v>5742</v>
      </c>
    </row>
    <row r="547" spans="1:5" ht="12.75">
      <c r="A547" s="25" t="s">
        <v>719</v>
      </c>
      <c r="B547" s="25" t="s">
        <v>720</v>
      </c>
      <c r="C547" s="25" t="s">
        <v>267</v>
      </c>
      <c r="D547" s="25" t="s">
        <v>232</v>
      </c>
      <c r="E547" s="25">
        <v>5266</v>
      </c>
    </row>
    <row r="548" spans="1:5" ht="12.75">
      <c r="A548" s="25" t="s">
        <v>719</v>
      </c>
      <c r="B548" s="25" t="s">
        <v>720</v>
      </c>
      <c r="C548" s="25" t="s">
        <v>216</v>
      </c>
      <c r="D548" s="25" t="s">
        <v>206</v>
      </c>
      <c r="E548" s="25">
        <v>8661</v>
      </c>
    </row>
    <row r="549" spans="1:5" ht="12.75">
      <c r="A549" s="25" t="s">
        <v>719</v>
      </c>
      <c r="B549" s="25" t="s">
        <v>720</v>
      </c>
      <c r="C549" s="25" t="s">
        <v>208</v>
      </c>
      <c r="D549" s="25" t="s">
        <v>191</v>
      </c>
      <c r="E549" s="25">
        <v>29661</v>
      </c>
    </row>
    <row r="550" spans="1:5" ht="12.75">
      <c r="A550" s="25" t="s">
        <v>721</v>
      </c>
      <c r="B550" s="25" t="s">
        <v>722</v>
      </c>
      <c r="C550" s="25" t="s">
        <v>230</v>
      </c>
      <c r="D550" s="25" t="s">
        <v>379</v>
      </c>
      <c r="E550" s="25">
        <v>8572</v>
      </c>
    </row>
    <row r="551" spans="1:5" ht="12.75">
      <c r="A551" s="25" t="s">
        <v>723</v>
      </c>
      <c r="B551" s="25" t="s">
        <v>722</v>
      </c>
      <c r="C551" s="25" t="s">
        <v>205</v>
      </c>
      <c r="D551" s="25" t="s">
        <v>724</v>
      </c>
      <c r="E551" s="25">
        <v>9092</v>
      </c>
    </row>
    <row r="552" spans="1:5" ht="12.75">
      <c r="A552" s="25" t="s">
        <v>723</v>
      </c>
      <c r="B552" s="25" t="s">
        <v>722</v>
      </c>
      <c r="C552" s="25" t="s">
        <v>227</v>
      </c>
      <c r="D552" s="25" t="s">
        <v>318</v>
      </c>
      <c r="E552" s="25">
        <v>33283</v>
      </c>
    </row>
    <row r="553" spans="1:5" ht="12.75">
      <c r="A553" s="25" t="s">
        <v>723</v>
      </c>
      <c r="B553" s="25" t="s">
        <v>722</v>
      </c>
      <c r="C553" s="25" t="s">
        <v>269</v>
      </c>
      <c r="D553" s="25" t="s">
        <v>308</v>
      </c>
      <c r="E553" s="25">
        <v>18054</v>
      </c>
    </row>
    <row r="554" spans="1:5" ht="12.75">
      <c r="A554" s="25" t="s">
        <v>725</v>
      </c>
      <c r="B554" s="25" t="s">
        <v>726</v>
      </c>
      <c r="C554" s="25" t="s">
        <v>269</v>
      </c>
      <c r="D554" s="25" t="s">
        <v>224</v>
      </c>
      <c r="E554" s="25">
        <v>46752</v>
      </c>
    </row>
    <row r="555" spans="1:5" ht="12.75">
      <c r="A555" s="25" t="s">
        <v>725</v>
      </c>
      <c r="B555" s="25" t="s">
        <v>726</v>
      </c>
      <c r="C555" s="25" t="s">
        <v>296</v>
      </c>
      <c r="D555" s="25" t="s">
        <v>206</v>
      </c>
      <c r="E555" s="25">
        <v>10416</v>
      </c>
    </row>
    <row r="556" spans="1:5" ht="12.75">
      <c r="A556" s="25" t="s">
        <v>725</v>
      </c>
      <c r="B556" s="25" t="s">
        <v>726</v>
      </c>
      <c r="C556" s="25" t="s">
        <v>257</v>
      </c>
      <c r="D556" s="25" t="s">
        <v>232</v>
      </c>
      <c r="E556" s="25">
        <v>7840</v>
      </c>
    </row>
    <row r="557" spans="1:5" ht="12.75">
      <c r="A557" s="25" t="s">
        <v>725</v>
      </c>
      <c r="B557" s="25" t="s">
        <v>726</v>
      </c>
      <c r="C557" s="25" t="s">
        <v>414</v>
      </c>
      <c r="D557" s="25" t="s">
        <v>231</v>
      </c>
      <c r="E557" s="25">
        <v>9860</v>
      </c>
    </row>
    <row r="558" spans="1:5" ht="12.75">
      <c r="A558" s="25" t="s">
        <v>727</v>
      </c>
      <c r="B558" s="25" t="s">
        <v>728</v>
      </c>
      <c r="C558" s="25" t="s">
        <v>266</v>
      </c>
      <c r="D558" s="25" t="s">
        <v>400</v>
      </c>
      <c r="E558" s="25">
        <v>17460</v>
      </c>
    </row>
    <row r="559" spans="1:5" ht="12.75">
      <c r="A559" s="25" t="s">
        <v>727</v>
      </c>
      <c r="B559" s="25" t="s">
        <v>728</v>
      </c>
      <c r="C559" s="25" t="s">
        <v>266</v>
      </c>
      <c r="D559" s="25" t="s">
        <v>195</v>
      </c>
      <c r="E559" s="25">
        <v>3897</v>
      </c>
    </row>
    <row r="560" spans="1:5" ht="12.75">
      <c r="A560" s="25" t="s">
        <v>727</v>
      </c>
      <c r="B560" s="25" t="s">
        <v>728</v>
      </c>
      <c r="C560" s="25" t="s">
        <v>227</v>
      </c>
      <c r="D560" s="25" t="s">
        <v>217</v>
      </c>
      <c r="E560" s="25">
        <v>5483</v>
      </c>
    </row>
    <row r="561" spans="1:5" ht="12.75">
      <c r="A561" s="25" t="s">
        <v>727</v>
      </c>
      <c r="B561" s="25" t="s">
        <v>728</v>
      </c>
      <c r="C561" s="25" t="s">
        <v>227</v>
      </c>
      <c r="D561" s="25" t="s">
        <v>219</v>
      </c>
      <c r="E561" s="25">
        <v>1176</v>
      </c>
    </row>
    <row r="562" spans="1:5" ht="12.75">
      <c r="A562" s="25" t="s">
        <v>727</v>
      </c>
      <c r="B562" s="25" t="s">
        <v>728</v>
      </c>
      <c r="C562" s="25" t="s">
        <v>205</v>
      </c>
      <c r="D562" s="25" t="s">
        <v>286</v>
      </c>
      <c r="E562" s="25">
        <v>20420</v>
      </c>
    </row>
    <row r="563" spans="1:5" ht="12.75">
      <c r="A563" s="25" t="s">
        <v>727</v>
      </c>
      <c r="B563" s="25" t="s">
        <v>728</v>
      </c>
      <c r="C563" s="25" t="s">
        <v>267</v>
      </c>
      <c r="D563" s="25" t="s">
        <v>297</v>
      </c>
      <c r="E563" s="25">
        <v>1038</v>
      </c>
    </row>
    <row r="564" spans="1:5" ht="12.75">
      <c r="A564" s="25" t="s">
        <v>729</v>
      </c>
      <c r="B564" s="25" t="s">
        <v>730</v>
      </c>
      <c r="C564" s="25" t="s">
        <v>245</v>
      </c>
      <c r="D564" s="25" t="s">
        <v>222</v>
      </c>
      <c r="E564" s="25">
        <v>22800</v>
      </c>
    </row>
    <row r="565" spans="1:5" ht="12.75">
      <c r="A565" s="25" t="s">
        <v>729</v>
      </c>
      <c r="B565" s="25" t="s">
        <v>730</v>
      </c>
      <c r="C565" s="25" t="s">
        <v>267</v>
      </c>
      <c r="D565" s="25" t="s">
        <v>206</v>
      </c>
      <c r="E565" s="25">
        <v>23560</v>
      </c>
    </row>
    <row r="566" spans="1:5" ht="12.75">
      <c r="A566" s="25" t="s">
        <v>729</v>
      </c>
      <c r="B566" s="25" t="s">
        <v>730</v>
      </c>
      <c r="C566" s="25" t="s">
        <v>302</v>
      </c>
      <c r="D566" s="25" t="s">
        <v>290</v>
      </c>
      <c r="E566" s="25">
        <v>22800</v>
      </c>
    </row>
    <row r="567" spans="1:5" ht="12.75">
      <c r="A567" s="25" t="s">
        <v>731</v>
      </c>
      <c r="B567" s="25" t="s">
        <v>732</v>
      </c>
      <c r="C567" s="25" t="s">
        <v>208</v>
      </c>
      <c r="D567" s="25" t="s">
        <v>206</v>
      </c>
      <c r="E567" s="25">
        <v>19317</v>
      </c>
    </row>
    <row r="568" spans="1:5" ht="12.75">
      <c r="A568" s="25" t="s">
        <v>731</v>
      </c>
      <c r="B568" s="25" t="s">
        <v>732</v>
      </c>
      <c r="C568" s="25" t="s">
        <v>370</v>
      </c>
      <c r="D568" s="25" t="s">
        <v>270</v>
      </c>
      <c r="E568" s="25">
        <v>21140</v>
      </c>
    </row>
    <row r="569" spans="1:5" ht="12.75">
      <c r="A569" s="25" t="s">
        <v>731</v>
      </c>
      <c r="B569" s="25" t="s">
        <v>732</v>
      </c>
      <c r="C569" s="25" t="s">
        <v>273</v>
      </c>
      <c r="D569" s="25" t="s">
        <v>733</v>
      </c>
      <c r="E569" s="25">
        <v>6000</v>
      </c>
    </row>
    <row r="570" spans="1:5" ht="12.75">
      <c r="A570" s="25" t="s">
        <v>731</v>
      </c>
      <c r="B570" s="25" t="s">
        <v>732</v>
      </c>
      <c r="C570" s="25" t="s">
        <v>190</v>
      </c>
      <c r="D570" s="25" t="s">
        <v>268</v>
      </c>
      <c r="E570" s="25">
        <v>0</v>
      </c>
    </row>
    <row r="571" spans="1:5" ht="12.75">
      <c r="A571" s="25" t="s">
        <v>731</v>
      </c>
      <c r="B571" s="25" t="s">
        <v>732</v>
      </c>
      <c r="C571" s="25" t="s">
        <v>241</v>
      </c>
      <c r="D571" s="25" t="s">
        <v>734</v>
      </c>
      <c r="E571" s="25">
        <v>9040</v>
      </c>
    </row>
    <row r="572" spans="1:5" ht="12.75">
      <c r="A572" s="25" t="s">
        <v>731</v>
      </c>
      <c r="B572" s="25" t="s">
        <v>732</v>
      </c>
      <c r="C572" s="25" t="s">
        <v>269</v>
      </c>
      <c r="D572" s="25" t="s">
        <v>191</v>
      </c>
      <c r="E572" s="25">
        <v>34353</v>
      </c>
    </row>
    <row r="573" spans="1:5" ht="12.75">
      <c r="A573" s="25" t="s">
        <v>731</v>
      </c>
      <c r="B573" s="25" t="s">
        <v>732</v>
      </c>
      <c r="C573" s="25" t="s">
        <v>208</v>
      </c>
      <c r="D573" s="25" t="s">
        <v>222</v>
      </c>
      <c r="E573" s="25">
        <v>21130</v>
      </c>
    </row>
    <row r="574" spans="1:5" ht="12.75">
      <c r="A574" s="25" t="s">
        <v>731</v>
      </c>
      <c r="B574" s="25" t="s">
        <v>732</v>
      </c>
      <c r="C574" s="25" t="s">
        <v>314</v>
      </c>
      <c r="D574" s="25" t="s">
        <v>605</v>
      </c>
      <c r="E574" s="25">
        <v>14882</v>
      </c>
    </row>
    <row r="575" spans="1:5" ht="12.75">
      <c r="A575" s="25" t="s">
        <v>731</v>
      </c>
      <c r="B575" s="25" t="s">
        <v>732</v>
      </c>
      <c r="C575" s="25" t="s">
        <v>314</v>
      </c>
      <c r="D575" s="25" t="s">
        <v>735</v>
      </c>
      <c r="E575" s="25">
        <v>0</v>
      </c>
    </row>
    <row r="576" spans="1:5" ht="12.75">
      <c r="A576" s="25" t="s">
        <v>731</v>
      </c>
      <c r="B576" s="25" t="s">
        <v>732</v>
      </c>
      <c r="C576" s="25" t="s">
        <v>314</v>
      </c>
      <c r="D576" s="25" t="s">
        <v>736</v>
      </c>
      <c r="E576" s="25">
        <v>0</v>
      </c>
    </row>
    <row r="577" spans="1:5" ht="12.75">
      <c r="A577" s="25" t="s">
        <v>731</v>
      </c>
      <c r="B577" s="25" t="s">
        <v>732</v>
      </c>
      <c r="C577" s="25" t="s">
        <v>314</v>
      </c>
      <c r="D577" s="25" t="s">
        <v>737</v>
      </c>
      <c r="E577" s="25">
        <v>50750</v>
      </c>
    </row>
    <row r="578" spans="1:5" ht="12.75">
      <c r="A578" s="25" t="s">
        <v>731</v>
      </c>
      <c r="B578" s="25" t="s">
        <v>732</v>
      </c>
      <c r="C578" s="25" t="s">
        <v>328</v>
      </c>
      <c r="D578" s="25" t="s">
        <v>231</v>
      </c>
      <c r="E578" s="25">
        <v>4730</v>
      </c>
    </row>
    <row r="579" spans="1:5" ht="12.75">
      <c r="A579" s="25" t="s">
        <v>731</v>
      </c>
      <c r="B579" s="25" t="s">
        <v>732</v>
      </c>
      <c r="C579" s="25" t="s">
        <v>314</v>
      </c>
      <c r="D579" s="25" t="s">
        <v>323</v>
      </c>
      <c r="E579" s="25">
        <v>50750</v>
      </c>
    </row>
    <row r="580" spans="1:5" ht="12.75">
      <c r="A580" s="25" t="s">
        <v>738</v>
      </c>
      <c r="B580" s="25" t="s">
        <v>739</v>
      </c>
      <c r="C580" s="25" t="s">
        <v>481</v>
      </c>
      <c r="D580" s="25" t="s">
        <v>740</v>
      </c>
      <c r="E580" s="25">
        <v>2930</v>
      </c>
    </row>
    <row r="581" spans="1:5" ht="12.75">
      <c r="A581" s="25" t="s">
        <v>738</v>
      </c>
      <c r="B581" s="25" t="s">
        <v>739</v>
      </c>
      <c r="C581" s="25" t="s">
        <v>223</v>
      </c>
      <c r="D581" s="25" t="s">
        <v>224</v>
      </c>
      <c r="E581" s="25">
        <v>16552</v>
      </c>
    </row>
    <row r="582" spans="1:5" ht="12.75">
      <c r="A582" s="25" t="s">
        <v>741</v>
      </c>
      <c r="B582" s="25" t="s">
        <v>742</v>
      </c>
      <c r="C582" s="25" t="s">
        <v>216</v>
      </c>
      <c r="D582" s="25" t="s">
        <v>321</v>
      </c>
      <c r="E582" s="25">
        <v>2520</v>
      </c>
    </row>
    <row r="583" spans="1:5" ht="12.75">
      <c r="A583" s="25" t="s">
        <v>743</v>
      </c>
      <c r="B583" s="25" t="s">
        <v>742</v>
      </c>
      <c r="C583" s="25" t="s">
        <v>205</v>
      </c>
      <c r="D583" s="25" t="s">
        <v>469</v>
      </c>
      <c r="E583" s="25">
        <v>31884</v>
      </c>
    </row>
    <row r="584" spans="1:5" ht="12.75">
      <c r="A584" s="25" t="s">
        <v>743</v>
      </c>
      <c r="B584" s="25" t="s">
        <v>742</v>
      </c>
      <c r="C584" s="25" t="s">
        <v>208</v>
      </c>
      <c r="D584" s="25" t="s">
        <v>268</v>
      </c>
      <c r="E584" s="25">
        <v>20400</v>
      </c>
    </row>
    <row r="585" spans="1:5" ht="12.75">
      <c r="A585" s="25" t="s">
        <v>743</v>
      </c>
      <c r="B585" s="25" t="s">
        <v>742</v>
      </c>
      <c r="C585" s="25" t="s">
        <v>190</v>
      </c>
      <c r="D585" s="25" t="s">
        <v>744</v>
      </c>
      <c r="E585" s="25">
        <v>6968</v>
      </c>
    </row>
    <row r="586" spans="1:5" ht="12.75">
      <c r="A586" s="25" t="s">
        <v>743</v>
      </c>
      <c r="B586" s="25" t="s">
        <v>742</v>
      </c>
      <c r="C586" s="25" t="s">
        <v>202</v>
      </c>
      <c r="D586" s="25" t="s">
        <v>206</v>
      </c>
      <c r="E586" s="25">
        <v>14065</v>
      </c>
    </row>
    <row r="587" spans="1:5" ht="12.75">
      <c r="A587" s="25" t="s">
        <v>743</v>
      </c>
      <c r="B587" s="25" t="s">
        <v>742</v>
      </c>
      <c r="C587" s="25" t="s">
        <v>227</v>
      </c>
      <c r="D587" s="25" t="s">
        <v>191</v>
      </c>
      <c r="E587" s="25">
        <v>50839</v>
      </c>
    </row>
    <row r="588" spans="1:5" ht="12.75">
      <c r="A588" s="25" t="s">
        <v>743</v>
      </c>
      <c r="B588" s="25" t="s">
        <v>742</v>
      </c>
      <c r="C588" s="25" t="s">
        <v>216</v>
      </c>
      <c r="D588" s="25" t="s">
        <v>745</v>
      </c>
      <c r="E588" s="25">
        <v>2932</v>
      </c>
    </row>
    <row r="589" spans="1:6" ht="12.75">
      <c r="A589" s="25" t="s">
        <v>743</v>
      </c>
      <c r="B589" s="25" t="s">
        <v>742</v>
      </c>
      <c r="C589" s="25" t="s">
        <v>283</v>
      </c>
      <c r="D589" s="25" t="s">
        <v>231</v>
      </c>
      <c r="E589" s="25">
        <v>13960</v>
      </c>
      <c r="F589" s="28">
        <f>SUM(E583:E589)*150</f>
        <v>21157200</v>
      </c>
    </row>
    <row r="590" spans="1:5" ht="12.75">
      <c r="A590" s="25" t="s">
        <v>746</v>
      </c>
      <c r="B590" s="25" t="s">
        <v>747</v>
      </c>
      <c r="C590" s="25" t="s">
        <v>208</v>
      </c>
      <c r="D590" s="25" t="s">
        <v>191</v>
      </c>
      <c r="E590" s="25">
        <v>65537</v>
      </c>
    </row>
    <row r="591" spans="1:5" ht="12.75">
      <c r="A591" s="25" t="s">
        <v>746</v>
      </c>
      <c r="B591" s="25" t="s">
        <v>747</v>
      </c>
      <c r="C591" s="25" t="s">
        <v>302</v>
      </c>
      <c r="D591" s="25" t="s">
        <v>748</v>
      </c>
      <c r="E591" s="25">
        <v>15594</v>
      </c>
    </row>
    <row r="592" spans="1:5" ht="12.75">
      <c r="A592" s="25" t="s">
        <v>749</v>
      </c>
      <c r="B592" s="25" t="s">
        <v>750</v>
      </c>
      <c r="C592" s="25" t="s">
        <v>280</v>
      </c>
      <c r="D592" s="25" t="s">
        <v>191</v>
      </c>
      <c r="E592" s="25">
        <v>49885</v>
      </c>
    </row>
    <row r="593" spans="1:5" ht="12.75">
      <c r="A593" s="25" t="s">
        <v>751</v>
      </c>
      <c r="B593" s="25" t="s">
        <v>752</v>
      </c>
      <c r="C593" s="25" t="s">
        <v>333</v>
      </c>
      <c r="D593" s="25" t="s">
        <v>231</v>
      </c>
      <c r="E593" s="25">
        <v>9488</v>
      </c>
    </row>
    <row r="594" spans="1:5" ht="12.75">
      <c r="A594" s="25" t="s">
        <v>751</v>
      </c>
      <c r="B594" s="25" t="s">
        <v>752</v>
      </c>
      <c r="C594" s="25" t="s">
        <v>753</v>
      </c>
      <c r="D594" s="25" t="s">
        <v>754</v>
      </c>
      <c r="E594" s="25">
        <v>0</v>
      </c>
    </row>
    <row r="595" spans="1:5" ht="12.75">
      <c r="A595" s="25" t="s">
        <v>751</v>
      </c>
      <c r="B595" s="25" t="s">
        <v>752</v>
      </c>
      <c r="C595" s="25" t="s">
        <v>274</v>
      </c>
      <c r="D595" s="25" t="s">
        <v>324</v>
      </c>
      <c r="E595" s="25">
        <v>17000</v>
      </c>
    </row>
    <row r="596" spans="1:5" ht="12.75">
      <c r="A596" s="25" t="s">
        <v>751</v>
      </c>
      <c r="B596" s="25" t="s">
        <v>752</v>
      </c>
      <c r="C596" s="25" t="s">
        <v>296</v>
      </c>
      <c r="D596" s="25" t="s">
        <v>755</v>
      </c>
      <c r="E596" s="25">
        <v>56179</v>
      </c>
    </row>
    <row r="597" spans="1:5" ht="12.75">
      <c r="A597" s="25" t="s">
        <v>751</v>
      </c>
      <c r="B597" s="25" t="s">
        <v>752</v>
      </c>
      <c r="C597" s="25" t="s">
        <v>336</v>
      </c>
      <c r="D597" s="25" t="s">
        <v>464</v>
      </c>
      <c r="E597" s="25">
        <v>17360</v>
      </c>
    </row>
    <row r="598" spans="1:5" ht="12.75">
      <c r="A598" s="25" t="s">
        <v>751</v>
      </c>
      <c r="B598" s="25" t="s">
        <v>752</v>
      </c>
      <c r="C598" s="25" t="s">
        <v>705</v>
      </c>
      <c r="D598" s="25" t="s">
        <v>206</v>
      </c>
      <c r="E598" s="25">
        <v>25600</v>
      </c>
    </row>
    <row r="599" spans="1:5" ht="12.75">
      <c r="A599" s="25" t="s">
        <v>751</v>
      </c>
      <c r="B599" s="25" t="s">
        <v>752</v>
      </c>
      <c r="C599" s="25" t="s">
        <v>218</v>
      </c>
      <c r="D599" s="25" t="s">
        <v>756</v>
      </c>
      <c r="E599" s="25">
        <v>37068</v>
      </c>
    </row>
    <row r="600" spans="1:5" ht="12.75">
      <c r="A600" s="25" t="s">
        <v>751</v>
      </c>
      <c r="B600" s="25" t="s">
        <v>752</v>
      </c>
      <c r="C600" s="25" t="s">
        <v>274</v>
      </c>
      <c r="D600" s="25" t="s">
        <v>268</v>
      </c>
      <c r="E600" s="25">
        <v>10000</v>
      </c>
    </row>
    <row r="601" spans="1:5" ht="12.75">
      <c r="A601" s="25" t="s">
        <v>757</v>
      </c>
      <c r="B601" s="25" t="s">
        <v>758</v>
      </c>
      <c r="C601" s="25" t="s">
        <v>266</v>
      </c>
      <c r="D601" s="25" t="s">
        <v>759</v>
      </c>
      <c r="E601" s="25">
        <v>24382</v>
      </c>
    </row>
    <row r="602" spans="1:5" ht="12.75">
      <c r="A602" s="25" t="s">
        <v>757</v>
      </c>
      <c r="B602" s="25" t="s">
        <v>758</v>
      </c>
      <c r="C602" s="25" t="s">
        <v>227</v>
      </c>
      <c r="D602" s="25" t="s">
        <v>470</v>
      </c>
      <c r="E602" s="25">
        <v>8120</v>
      </c>
    </row>
    <row r="603" spans="1:5" ht="12.75">
      <c r="A603" s="25" t="s">
        <v>757</v>
      </c>
      <c r="B603" s="25" t="s">
        <v>758</v>
      </c>
      <c r="C603" s="25" t="s">
        <v>296</v>
      </c>
      <c r="D603" s="25" t="s">
        <v>760</v>
      </c>
      <c r="E603" s="25">
        <v>9733</v>
      </c>
    </row>
    <row r="604" spans="1:5" ht="12.75">
      <c r="A604" s="25" t="s">
        <v>761</v>
      </c>
      <c r="B604" s="25" t="s">
        <v>742</v>
      </c>
      <c r="C604" s="25" t="s">
        <v>245</v>
      </c>
      <c r="D604" s="25" t="s">
        <v>323</v>
      </c>
      <c r="E604" s="25">
        <v>72570</v>
      </c>
    </row>
    <row r="605" spans="1:5" ht="12.75">
      <c r="A605" s="25" t="s">
        <v>762</v>
      </c>
      <c r="B605" s="25" t="s">
        <v>763</v>
      </c>
      <c r="C605" s="25" t="s">
        <v>216</v>
      </c>
      <c r="D605" s="25" t="s">
        <v>191</v>
      </c>
      <c r="E605" s="25">
        <v>38000</v>
      </c>
    </row>
    <row r="606" spans="1:5" ht="12.75">
      <c r="A606" s="25" t="s">
        <v>762</v>
      </c>
      <c r="B606" s="25" t="s">
        <v>763</v>
      </c>
      <c r="C606" s="25" t="s">
        <v>351</v>
      </c>
      <c r="D606" s="25" t="s">
        <v>195</v>
      </c>
      <c r="E606" s="25">
        <v>0</v>
      </c>
    </row>
    <row r="607" spans="1:5" ht="12.75">
      <c r="A607" s="25" t="s">
        <v>764</v>
      </c>
      <c r="B607" s="25" t="s">
        <v>765</v>
      </c>
      <c r="C607" s="25" t="s">
        <v>336</v>
      </c>
      <c r="D607" s="25" t="s">
        <v>318</v>
      </c>
      <c r="E607" s="25">
        <v>33168</v>
      </c>
    </row>
    <row r="608" spans="1:5" ht="12.75">
      <c r="A608" s="25" t="s">
        <v>766</v>
      </c>
      <c r="B608" s="25" t="s">
        <v>765</v>
      </c>
      <c r="C608" s="25" t="s">
        <v>267</v>
      </c>
      <c r="D608" s="25" t="s">
        <v>379</v>
      </c>
      <c r="E608" s="25">
        <v>8033</v>
      </c>
    </row>
    <row r="609" spans="1:5" ht="12.75">
      <c r="A609" s="25" t="s">
        <v>766</v>
      </c>
      <c r="B609" s="25" t="s">
        <v>765</v>
      </c>
      <c r="C609" s="25" t="s">
        <v>208</v>
      </c>
      <c r="D609" s="25" t="s">
        <v>379</v>
      </c>
      <c r="E609" s="25">
        <v>14809</v>
      </c>
    </row>
    <row r="610" spans="1:5" ht="12.75">
      <c r="A610" s="25" t="s">
        <v>766</v>
      </c>
      <c r="B610" s="25" t="s">
        <v>765</v>
      </c>
      <c r="C610" s="25" t="s">
        <v>216</v>
      </c>
      <c r="D610" s="25" t="s">
        <v>379</v>
      </c>
      <c r="E610" s="25">
        <v>15749</v>
      </c>
    </row>
    <row r="611" spans="1:5" ht="12.75">
      <c r="A611" s="25" t="s">
        <v>767</v>
      </c>
      <c r="B611" s="25" t="s">
        <v>768</v>
      </c>
      <c r="C611" s="25" t="s">
        <v>327</v>
      </c>
      <c r="D611" s="25" t="s">
        <v>219</v>
      </c>
      <c r="E611" s="25">
        <v>14606</v>
      </c>
    </row>
    <row r="612" spans="1:5" ht="12.75">
      <c r="A612" s="25" t="s">
        <v>767</v>
      </c>
      <c r="B612" s="25" t="s">
        <v>768</v>
      </c>
      <c r="C612" s="25" t="s">
        <v>328</v>
      </c>
      <c r="D612" s="25" t="s">
        <v>217</v>
      </c>
      <c r="E612" s="25">
        <v>23917</v>
      </c>
    </row>
    <row r="613" spans="1:5" ht="12.75">
      <c r="A613" s="25" t="s">
        <v>767</v>
      </c>
      <c r="B613" s="25" t="s">
        <v>768</v>
      </c>
      <c r="C613" s="25" t="s">
        <v>394</v>
      </c>
      <c r="D613" s="25" t="s">
        <v>195</v>
      </c>
      <c r="E613" s="25">
        <v>10768</v>
      </c>
    </row>
    <row r="614" spans="1:5" ht="12.75">
      <c r="A614" s="25" t="s">
        <v>767</v>
      </c>
      <c r="B614" s="25" t="s">
        <v>768</v>
      </c>
      <c r="C614" s="25" t="s">
        <v>208</v>
      </c>
      <c r="D614" s="25" t="s">
        <v>400</v>
      </c>
      <c r="E614" s="25">
        <v>33373</v>
      </c>
    </row>
    <row r="615" spans="1:5" ht="12.75">
      <c r="A615" s="25" t="s">
        <v>769</v>
      </c>
      <c r="B615" s="25" t="s">
        <v>770</v>
      </c>
      <c r="C615" s="25" t="s">
        <v>190</v>
      </c>
      <c r="D615" s="25" t="s">
        <v>474</v>
      </c>
      <c r="E615" s="25">
        <v>234000</v>
      </c>
    </row>
    <row r="616" spans="1:5" ht="12.75">
      <c r="A616" s="25" t="s">
        <v>771</v>
      </c>
      <c r="B616" s="25" t="s">
        <v>772</v>
      </c>
      <c r="C616" s="25" t="s">
        <v>273</v>
      </c>
      <c r="D616" s="25" t="s">
        <v>773</v>
      </c>
      <c r="E616" s="25">
        <v>40760</v>
      </c>
    </row>
    <row r="617" spans="1:5" ht="12.75">
      <c r="A617" s="25" t="s">
        <v>771</v>
      </c>
      <c r="B617" s="25" t="s">
        <v>772</v>
      </c>
      <c r="C617" s="25" t="s">
        <v>289</v>
      </c>
      <c r="D617" s="25" t="s">
        <v>199</v>
      </c>
      <c r="E617" s="25">
        <v>144000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</dc:creator>
  <cp:keywords/>
  <dc:description/>
  <cp:lastModifiedBy>HGrayson</cp:lastModifiedBy>
  <cp:lastPrinted>2011-03-01T15:03:31Z</cp:lastPrinted>
  <dcterms:created xsi:type="dcterms:W3CDTF">2005-05-20T15:31:14Z</dcterms:created>
  <dcterms:modified xsi:type="dcterms:W3CDTF">2011-08-11T16:49:54Z</dcterms:modified>
  <cp:category/>
  <cp:version/>
  <cp:contentType/>
  <cp:contentStatus/>
</cp:coreProperties>
</file>